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2"/>
  </bookViews>
  <sheets>
    <sheet name="P&amp;L" sheetId="1" r:id="rId1"/>
    <sheet name="BS" sheetId="2" r:id="rId2"/>
    <sheet name="CF" sheetId="3" r:id="rId3"/>
    <sheet name="Equity" sheetId="4" r:id="rId4"/>
  </sheets>
  <externalReferences>
    <externalReference r:id="rId7"/>
  </externalReferences>
  <definedNames>
    <definedName name="_xlnm.Print_Area" localSheetId="1">'BS'!$A$1:$I$53</definedName>
    <definedName name="_xlnm.Print_Area" localSheetId="2">'CF'!$A$1:$G$49</definedName>
    <definedName name="_xlnm.Print_Area" localSheetId="0">'P&amp;L'!$A$1:$K$56</definedName>
  </definedNames>
  <calcPr fullCalcOnLoad="1"/>
</workbook>
</file>

<file path=xl/sharedStrings.xml><?xml version="1.0" encoding="utf-8"?>
<sst xmlns="http://schemas.openxmlformats.org/spreadsheetml/2006/main" count="142" uniqueCount="113">
  <si>
    <t>KIA LIM BERHAD (342868-P)</t>
  </si>
  <si>
    <t>COMPARATIVE</t>
  </si>
  <si>
    <t>CURRENT</t>
  </si>
  <si>
    <t>QUARTER</t>
  </si>
  <si>
    <t>CUMULATIVE</t>
  </si>
  <si>
    <t>ENDED</t>
  </si>
  <si>
    <t xml:space="preserve">ENDED </t>
  </si>
  <si>
    <t>TO DATE</t>
  </si>
  <si>
    <t>RM `000</t>
  </si>
  <si>
    <t>Revenue</t>
  </si>
  <si>
    <t>Finance Costs</t>
  </si>
  <si>
    <t>Associated Companies</t>
  </si>
  <si>
    <t>Other Investment Income</t>
  </si>
  <si>
    <t>Taxation</t>
  </si>
  <si>
    <t>-   Basic (Sen)</t>
  </si>
  <si>
    <t>-   Fully Diluted (Sen)</t>
  </si>
  <si>
    <t>CONDENSED CONSOLIDATED BALANCE SHEET</t>
  </si>
  <si>
    <t>(AUDITED)</t>
  </si>
  <si>
    <t xml:space="preserve">AS AT </t>
  </si>
  <si>
    <t>AS AT</t>
  </si>
  <si>
    <t>Investment Properties</t>
  </si>
  <si>
    <t>Current assets</t>
  </si>
  <si>
    <t>-</t>
  </si>
  <si>
    <t>Inventories</t>
  </si>
  <si>
    <t>Cash and Bank Balances</t>
  </si>
  <si>
    <t>Current liabilities</t>
  </si>
  <si>
    <t>Borrowings</t>
  </si>
  <si>
    <t>Share capital</t>
  </si>
  <si>
    <t>Reserves</t>
  </si>
  <si>
    <t>Share Premium</t>
  </si>
  <si>
    <t>Accumulated Losses</t>
  </si>
  <si>
    <t>CONDENSED CONSOLIDATED CASH FLOW STATEMENT</t>
  </si>
  <si>
    <t>CASHFLOW FROM OPERATING ACTIVITIES</t>
  </si>
  <si>
    <t>Adjustment for:</t>
  </si>
  <si>
    <t>Non-cash items</t>
  </si>
  <si>
    <t>Non-operating items</t>
  </si>
  <si>
    <t>Operating profit before working capital changes</t>
  </si>
  <si>
    <t>Changes in working capital:</t>
  </si>
  <si>
    <t>Net change in current assets</t>
  </si>
  <si>
    <t>Net change in current liabilities</t>
  </si>
  <si>
    <t>CASHFLOW FROM INVESTING ACTIVITIES</t>
  </si>
  <si>
    <t>Equity investment</t>
  </si>
  <si>
    <t>Other investment</t>
  </si>
  <si>
    <t>Net cash used in investing activities</t>
  </si>
  <si>
    <t>CASHFLOW FROM FINANCING ACTIVITIES</t>
  </si>
  <si>
    <t>Proceeds from issuance of shares</t>
  </si>
  <si>
    <t>CONDENSED CONSOLIDATED STATEMENT OF CHANGES IN EQUITY</t>
  </si>
  <si>
    <t>SHARE</t>
  </si>
  <si>
    <t>ACCUMMULATED</t>
  </si>
  <si>
    <t>CAPITAL</t>
  </si>
  <si>
    <t>PREMIUM</t>
  </si>
  <si>
    <t>TOTAL</t>
  </si>
  <si>
    <t>RM'000</t>
  </si>
  <si>
    <t>Share Of Loss Of</t>
  </si>
  <si>
    <t>CASH AND CASH EQUIVALENTS BROUGHT FORWARD</t>
  </si>
  <si>
    <t>CASH AND CASH EQUIVALENTS CARRIED FORWARD</t>
  </si>
  <si>
    <t>LOSSES</t>
  </si>
  <si>
    <t>EQUIVALENTS</t>
  </si>
  <si>
    <t>Exercise of Warrants</t>
  </si>
  <si>
    <t>Issue of shares pursuant to Rights issues with</t>
  </si>
  <si>
    <t xml:space="preserve">  Warrants</t>
  </si>
  <si>
    <t>Issue of shares pursuant to Debt Restructuring</t>
  </si>
  <si>
    <t xml:space="preserve">  Scheme</t>
  </si>
  <si>
    <t>CONDENSED CONSOLIDATED INCOME STATEMENTS</t>
  </si>
  <si>
    <t>ASSETS</t>
  </si>
  <si>
    <t>Property, plant and equipment</t>
  </si>
  <si>
    <t>Investment in associated company</t>
  </si>
  <si>
    <t>Long term investments</t>
  </si>
  <si>
    <t>TOTAL ASSETS</t>
  </si>
  <si>
    <t>EQUITY AND LIABILITIES</t>
  </si>
  <si>
    <t>Total Liabilities</t>
  </si>
  <si>
    <t xml:space="preserve">TOTAL EQUITY AND  LIABILITIES </t>
  </si>
  <si>
    <t>Non-current assets</t>
  </si>
  <si>
    <t>Equity attributable to equity holders of the parent</t>
  </si>
  <si>
    <t>Total equity</t>
  </si>
  <si>
    <t>Non-current liabilities</t>
  </si>
  <si>
    <t>Continuing Operations</t>
  </si>
  <si>
    <t>EQUITY</t>
  </si>
  <si>
    <t>Cost Of Sales</t>
  </si>
  <si>
    <t>Finance Income</t>
  </si>
  <si>
    <t>Attributable to :</t>
  </si>
  <si>
    <t>Equity holders of the parent</t>
  </si>
  <si>
    <t>Income Tax Expense</t>
  </si>
  <si>
    <t>Net Assets Per Share (RM)</t>
  </si>
  <si>
    <t>Selling And Administrative Expenses</t>
  </si>
  <si>
    <t>31/12/2006</t>
  </si>
  <si>
    <t>Trade and Other Receivables</t>
  </si>
  <si>
    <t>Trade and Other Payables</t>
  </si>
  <si>
    <t>Net cash (used in)/generated from financing activities</t>
  </si>
  <si>
    <t>Other Operating Income</t>
  </si>
  <si>
    <t>Net Finance Costs</t>
  </si>
  <si>
    <t>Net loss for the period</t>
  </si>
  <si>
    <t>Gross Profit</t>
  </si>
  <si>
    <t>(UNAUDITED)</t>
  </si>
  <si>
    <t>Balance at beginning of period</t>
  </si>
  <si>
    <t>Balance at end of period</t>
  </si>
  <si>
    <t>Corporate Exercise Expenses</t>
  </si>
  <si>
    <t>Reversal Of Finance Costs</t>
  </si>
  <si>
    <t>Repayment of bank borrowings</t>
  </si>
  <si>
    <t>(Loss)/Profit Before Tax</t>
  </si>
  <si>
    <t>Net (Loss)/Profit For The Period</t>
  </si>
  <si>
    <t>(Loss)/Profit before tax</t>
  </si>
  <si>
    <t>Net cash generated from/(used in) operating activities</t>
  </si>
  <si>
    <t>NET DECREASE IN CASH AND CASH</t>
  </si>
  <si>
    <t>Net profit for the period</t>
  </si>
  <si>
    <t>(Loss)/Earnings Per Share</t>
  </si>
  <si>
    <t>9 MONTHS</t>
  </si>
  <si>
    <t>30/9/2007</t>
  </si>
  <si>
    <t>30/9/2006</t>
  </si>
  <si>
    <t>FOR THE PERIOD ENDED 30 SEPTEMBER 2007</t>
  </si>
  <si>
    <t>9 months period ended 30 September 2007</t>
  </si>
  <si>
    <t>9 months period ended 30 September 2006</t>
  </si>
  <si>
    <t>AS AT 30 SEPTEMBER 2007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</si>
</sst>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&quot;RM&quot;* #,##0_);_(&quot;RM&quot;* \(#,##0\);_(&quot;RM&quot;* &quot;-&quot;_);_(@_)"/>
    <numFmt numFmtId="174" formatCode="_(&quot;RM&quot;* #,##0.00_);_(&quot;RM&quot;* \(#,##0.00\);_(&quot;RM&quot;* &quot;-&quot;??_);_(@_)"/>
    <numFmt numFmtId="175" formatCode="_(* #,##0.0_);_(* \(#,##0.0\);_(* &quot;-&quot;??_);_(@_)"/>
    <numFmt numFmtId="176" formatCode="_(* #,##0.000_);_(* \(#,##0.000\);_(* &quot;-&quot;??_);_(@_)"/>
    <numFmt numFmtId="177" formatCode="_(* #,##0.0000_);_(* \(#,##0.0000\);_(* &quot;-&quot;??_);_(@_)"/>
  </numFmts>
  <fonts count="13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2"/>
      <name val="Times New Roman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u val="single"/>
      <sz val="8.8"/>
      <color indexed="36"/>
      <name val="Times New Roman"/>
      <family val="0"/>
    </font>
    <font>
      <u val="single"/>
      <sz val="8.8"/>
      <color indexed="12"/>
      <name val="Times New Roman"/>
      <family val="0"/>
    </font>
    <font>
      <b/>
      <sz val="11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23" applyFont="1">
      <alignment/>
      <protection/>
    </xf>
    <xf numFmtId="0" fontId="1" fillId="0" borderId="0" xfId="23" applyFont="1">
      <alignment/>
      <protection/>
    </xf>
    <xf numFmtId="172" fontId="1" fillId="0" borderId="0" xfId="15" applyNumberFormat="1" applyFont="1" applyFill="1" applyAlignment="1">
      <alignment/>
    </xf>
    <xf numFmtId="172" fontId="1" fillId="0" borderId="0" xfId="15" applyNumberFormat="1" applyFont="1" applyAlignment="1">
      <alignment/>
    </xf>
    <xf numFmtId="0" fontId="4" fillId="0" borderId="0" xfId="23" applyFont="1">
      <alignment/>
      <protection/>
    </xf>
    <xf numFmtId="0" fontId="1" fillId="0" borderId="0" xfId="23" applyFont="1" applyBorder="1">
      <alignment/>
      <protection/>
    </xf>
    <xf numFmtId="172" fontId="4" fillId="0" borderId="0" xfId="15" applyNumberFormat="1" applyFont="1" applyFill="1" applyBorder="1" applyAlignment="1">
      <alignment horizontal="center"/>
    </xf>
    <xf numFmtId="172" fontId="4" fillId="0" borderId="0" xfId="15" applyNumberFormat="1" applyFont="1" applyBorder="1" applyAlignment="1">
      <alignment horizontal="center"/>
    </xf>
    <xf numFmtId="0" fontId="4" fillId="0" borderId="0" xfId="23" applyFont="1" applyBorder="1" applyAlignment="1">
      <alignment horizontal="center"/>
      <protection/>
    </xf>
    <xf numFmtId="172" fontId="4" fillId="0" borderId="0" xfId="15" applyNumberFormat="1" applyFont="1" applyBorder="1" applyAlignment="1" quotePrefix="1">
      <alignment horizontal="center"/>
    </xf>
    <xf numFmtId="172" fontId="4" fillId="0" borderId="1" xfId="15" applyNumberFormat="1" applyFont="1" applyFill="1" applyBorder="1" applyAlignment="1" quotePrefix="1">
      <alignment horizontal="center"/>
    </xf>
    <xf numFmtId="0" fontId="4" fillId="0" borderId="1" xfId="23" applyFont="1" applyBorder="1" applyAlignment="1" quotePrefix="1">
      <alignment horizontal="center"/>
      <protection/>
    </xf>
    <xf numFmtId="172" fontId="4" fillId="0" borderId="0" xfId="15" applyNumberFormat="1" applyFont="1" applyBorder="1" applyAlignment="1">
      <alignment/>
    </xf>
    <xf numFmtId="172" fontId="1" fillId="0" borderId="0" xfId="15" applyNumberFormat="1" applyFont="1" applyFill="1" applyBorder="1" applyAlignment="1">
      <alignment/>
    </xf>
    <xf numFmtId="172" fontId="1" fillId="0" borderId="0" xfId="15" applyNumberFormat="1" applyFont="1" applyBorder="1" applyAlignment="1">
      <alignment/>
    </xf>
    <xf numFmtId="0" fontId="4" fillId="0" borderId="0" xfId="23" applyFont="1" applyBorder="1">
      <alignment/>
      <protection/>
    </xf>
    <xf numFmtId="172" fontId="1" fillId="0" borderId="2" xfId="15" applyNumberFormat="1" applyFont="1" applyFill="1" applyBorder="1" applyAlignment="1">
      <alignment/>
    </xf>
    <xf numFmtId="172" fontId="4" fillId="0" borderId="2" xfId="15" applyNumberFormat="1" applyFont="1" applyBorder="1" applyAlignment="1">
      <alignment/>
    </xf>
    <xf numFmtId="0" fontId="4" fillId="0" borderId="0" xfId="23" applyFont="1" applyBorder="1" applyAlignment="1">
      <alignment vertical="center"/>
      <protection/>
    </xf>
    <xf numFmtId="172" fontId="4" fillId="0" borderId="0" xfId="15" applyNumberFormat="1" applyFont="1" applyBorder="1" applyAlignment="1">
      <alignment vertical="center"/>
    </xf>
    <xf numFmtId="0" fontId="1" fillId="0" borderId="0" xfId="23" applyFont="1" applyBorder="1" quotePrefix="1">
      <alignment/>
      <protection/>
    </xf>
    <xf numFmtId="171" fontId="1" fillId="0" borderId="0" xfId="15" applyNumberFormat="1" applyFont="1" applyFill="1" applyBorder="1" applyAlignment="1">
      <alignment/>
    </xf>
    <xf numFmtId="171" fontId="1" fillId="0" borderId="0" xfId="15" applyNumberFormat="1" applyFont="1" applyBorder="1" applyAlignment="1">
      <alignment/>
    </xf>
    <xf numFmtId="0" fontId="1" fillId="0" borderId="0" xfId="23" applyFont="1" applyBorder="1" applyAlignment="1">
      <alignment horizontal="right"/>
      <protection/>
    </xf>
    <xf numFmtId="0" fontId="1" fillId="0" borderId="0" xfId="23" applyFont="1" applyBorder="1" applyAlignment="1">
      <alignment horizontal="center"/>
      <protection/>
    </xf>
    <xf numFmtId="171" fontId="1" fillId="0" borderId="0" xfId="15" applyFont="1" applyAlignment="1">
      <alignment/>
    </xf>
    <xf numFmtId="172" fontId="4" fillId="0" borderId="1" xfId="15" applyNumberFormat="1" applyFont="1" applyBorder="1" applyAlignment="1" quotePrefix="1">
      <alignment horizontal="center"/>
    </xf>
    <xf numFmtId="171" fontId="1" fillId="0" borderId="0" xfId="15" applyFont="1" applyBorder="1" applyAlignment="1">
      <alignment/>
    </xf>
    <xf numFmtId="172" fontId="1" fillId="0" borderId="3" xfId="15" applyNumberFormat="1" applyFont="1" applyFill="1" applyBorder="1" applyAlignment="1">
      <alignment/>
    </xf>
    <xf numFmtId="172" fontId="1" fillId="0" borderId="3" xfId="15" applyNumberFormat="1" applyFont="1" applyBorder="1" applyAlignment="1">
      <alignment/>
    </xf>
    <xf numFmtId="0" fontId="4" fillId="0" borderId="0" xfId="21" applyFont="1" applyAlignment="1">
      <alignment horizontal="left"/>
      <protection/>
    </xf>
    <xf numFmtId="0" fontId="1" fillId="0" borderId="0" xfId="21" applyFont="1">
      <alignment/>
      <protection/>
    </xf>
    <xf numFmtId="0" fontId="1" fillId="0" borderId="0" xfId="21" applyFont="1" applyBorder="1">
      <alignment/>
      <protection/>
    </xf>
    <xf numFmtId="0" fontId="4" fillId="0" borderId="0" xfId="21" applyFont="1" applyBorder="1" applyAlignment="1">
      <alignment horizontal="left"/>
      <protection/>
    </xf>
    <xf numFmtId="0" fontId="5" fillId="0" borderId="0" xfId="21" applyFont="1" applyBorder="1" applyAlignment="1">
      <alignment horizontal="left"/>
      <protection/>
    </xf>
    <xf numFmtId="0" fontId="1" fillId="0" borderId="0" xfId="21" applyFont="1" applyAlignment="1">
      <alignment horizontal="center"/>
      <protection/>
    </xf>
    <xf numFmtId="0" fontId="1" fillId="0" borderId="0" xfId="21" applyFont="1" applyBorder="1" applyAlignment="1">
      <alignment horizontal="center"/>
      <protection/>
    </xf>
    <xf numFmtId="0" fontId="4" fillId="0" borderId="0" xfId="21" applyFont="1" applyBorder="1" applyAlignment="1">
      <alignment horizontal="center"/>
      <protection/>
    </xf>
    <xf numFmtId="0" fontId="4" fillId="0" borderId="0" xfId="21" applyFont="1" applyAlignment="1">
      <alignment horizontal="center"/>
      <protection/>
    </xf>
    <xf numFmtId="172" fontId="4" fillId="0" borderId="1" xfId="15" applyNumberFormat="1" applyFont="1" applyBorder="1" applyAlignment="1">
      <alignment horizontal="center"/>
    </xf>
    <xf numFmtId="0" fontId="4" fillId="0" borderId="1" xfId="21" applyFont="1" applyBorder="1" applyAlignment="1">
      <alignment horizontal="center"/>
      <protection/>
    </xf>
    <xf numFmtId="0" fontId="4" fillId="0" borderId="0" xfId="21" applyFont="1" applyBorder="1" applyAlignment="1" quotePrefix="1">
      <alignment horizontal="center"/>
      <protection/>
    </xf>
    <xf numFmtId="0" fontId="1" fillId="0" borderId="0" xfId="21" applyFont="1" applyFill="1">
      <alignment/>
      <protection/>
    </xf>
    <xf numFmtId="0" fontId="5" fillId="0" borderId="0" xfId="21" applyFont="1" applyFill="1">
      <alignment/>
      <protection/>
    </xf>
    <xf numFmtId="0" fontId="1" fillId="0" borderId="0" xfId="21" applyFont="1" applyFill="1" applyBorder="1">
      <alignment/>
      <protection/>
    </xf>
    <xf numFmtId="0" fontId="6" fillId="0" borderId="0" xfId="21" applyFont="1">
      <alignment/>
      <protection/>
    </xf>
    <xf numFmtId="37" fontId="1" fillId="0" borderId="0" xfId="21" applyNumberFormat="1" applyFont="1">
      <alignment/>
      <protection/>
    </xf>
    <xf numFmtId="37" fontId="1" fillId="0" borderId="0" xfId="21" applyNumberFormat="1" applyFont="1" applyBorder="1">
      <alignment/>
      <protection/>
    </xf>
    <xf numFmtId="172" fontId="7" fillId="0" borderId="0" xfId="21" applyFont="1" applyBorder="1">
      <alignment horizontal="right"/>
      <protection/>
    </xf>
    <xf numFmtId="0" fontId="1" fillId="0" borderId="0" xfId="21" applyFont="1" applyAlignment="1">
      <alignment wrapText="1"/>
      <protection/>
    </xf>
    <xf numFmtId="0" fontId="1" fillId="0" borderId="0" xfId="21" applyFont="1" quotePrefix="1">
      <alignment/>
      <protection/>
    </xf>
    <xf numFmtId="37" fontId="1" fillId="0" borderId="3" xfId="21" applyNumberFormat="1" applyFont="1" applyBorder="1">
      <alignment/>
      <protection/>
    </xf>
    <xf numFmtId="0" fontId="5" fillId="0" borderId="0" xfId="21" applyFont="1">
      <alignment/>
      <protection/>
    </xf>
    <xf numFmtId="0" fontId="4" fillId="0" borderId="0" xfId="21" applyFont="1" quotePrefix="1">
      <alignment/>
      <protection/>
    </xf>
    <xf numFmtId="0" fontId="4" fillId="0" borderId="0" xfId="21" applyFont="1">
      <alignment/>
      <protection/>
    </xf>
    <xf numFmtId="0" fontId="8" fillId="0" borderId="0" xfId="23" applyFont="1" applyBorder="1" applyAlignment="1">
      <alignment horizontal="center"/>
      <protection/>
    </xf>
    <xf numFmtId="0" fontId="8" fillId="0" borderId="0" xfId="23" applyFont="1" applyBorder="1">
      <alignment/>
      <protection/>
    </xf>
    <xf numFmtId="172" fontId="8" fillId="0" borderId="0" xfId="15" applyNumberFormat="1" applyFont="1" applyFill="1" applyBorder="1" applyAlignment="1">
      <alignment/>
    </xf>
    <xf numFmtId="171" fontId="8" fillId="0" borderId="0" xfId="15" applyFont="1" applyBorder="1" applyAlignment="1">
      <alignment/>
    </xf>
    <xf numFmtId="172" fontId="8" fillId="0" borderId="0" xfId="15" applyNumberFormat="1" applyFont="1" applyBorder="1" applyAlignment="1">
      <alignment/>
    </xf>
    <xf numFmtId="172" fontId="8" fillId="0" borderId="4" xfId="15" applyNumberFormat="1" applyFont="1" applyFill="1" applyBorder="1" applyAlignment="1">
      <alignment/>
    </xf>
    <xf numFmtId="172" fontId="8" fillId="0" borderId="5" xfId="15" applyNumberFormat="1" applyFont="1" applyFill="1" applyBorder="1" applyAlignment="1">
      <alignment/>
    </xf>
    <xf numFmtId="172" fontId="8" fillId="0" borderId="6" xfId="15" applyNumberFormat="1" applyFont="1" applyFill="1" applyBorder="1" applyAlignment="1">
      <alignment/>
    </xf>
    <xf numFmtId="172" fontId="8" fillId="0" borderId="7" xfId="15" applyNumberFormat="1" applyFont="1" applyFill="1" applyBorder="1" applyAlignment="1">
      <alignment/>
    </xf>
    <xf numFmtId="172" fontId="8" fillId="0" borderId="7" xfId="15" applyNumberFormat="1" applyFont="1" applyBorder="1" applyAlignment="1">
      <alignment/>
    </xf>
    <xf numFmtId="172" fontId="8" fillId="0" borderId="6" xfId="15" applyNumberFormat="1" applyFont="1" applyBorder="1" applyAlignment="1">
      <alignment/>
    </xf>
    <xf numFmtId="172" fontId="8" fillId="0" borderId="8" xfId="15" applyNumberFormat="1" applyFont="1" applyFill="1" applyBorder="1" applyAlignment="1">
      <alignment/>
    </xf>
    <xf numFmtId="172" fontId="8" fillId="0" borderId="8" xfId="15" applyNumberFormat="1" applyFont="1" applyBorder="1" applyAlignment="1">
      <alignment/>
    </xf>
    <xf numFmtId="0" fontId="11" fillId="0" borderId="0" xfId="22" applyFont="1">
      <alignment/>
      <protection/>
    </xf>
    <xf numFmtId="172" fontId="8" fillId="0" borderId="1" xfId="15" applyNumberFormat="1" applyFont="1" applyFill="1" applyBorder="1" applyAlignment="1">
      <alignment/>
    </xf>
    <xf numFmtId="172" fontId="8" fillId="0" borderId="1" xfId="15" applyNumberFormat="1" applyFont="1" applyBorder="1" applyAlignment="1">
      <alignment/>
    </xf>
    <xf numFmtId="0" fontId="11" fillId="0" borderId="0" xfId="23" applyFont="1">
      <alignment/>
      <protection/>
    </xf>
    <xf numFmtId="0" fontId="8" fillId="0" borderId="0" xfId="23" applyFont="1">
      <alignment/>
      <protection/>
    </xf>
    <xf numFmtId="172" fontId="8" fillId="0" borderId="0" xfId="15" applyNumberFormat="1" applyFont="1" applyAlignment="1">
      <alignment/>
    </xf>
    <xf numFmtId="172" fontId="8" fillId="0" borderId="0" xfId="15" applyNumberFormat="1" applyFont="1" applyFill="1" applyAlignment="1">
      <alignment/>
    </xf>
    <xf numFmtId="171" fontId="8" fillId="0" borderId="0" xfId="15" applyFont="1" applyAlignment="1">
      <alignment/>
    </xf>
    <xf numFmtId="172" fontId="11" fillId="0" borderId="0" xfId="15" applyNumberFormat="1" applyFont="1" applyFill="1" applyAlignment="1">
      <alignment horizontal="center"/>
    </xf>
    <xf numFmtId="171" fontId="11" fillId="0" borderId="0" xfId="15" applyFont="1" applyAlignment="1">
      <alignment/>
    </xf>
    <xf numFmtId="172" fontId="11" fillId="0" borderId="0" xfId="15" applyNumberFormat="1" applyFont="1" applyAlignment="1">
      <alignment horizontal="center"/>
    </xf>
    <xf numFmtId="171" fontId="11" fillId="0" borderId="0" xfId="15" applyFont="1" applyAlignment="1">
      <alignment horizontal="center"/>
    </xf>
    <xf numFmtId="0" fontId="11" fillId="0" borderId="0" xfId="23" applyFont="1" applyBorder="1">
      <alignment/>
      <protection/>
    </xf>
    <xf numFmtId="0" fontId="11" fillId="0" borderId="0" xfId="23" applyFont="1" applyBorder="1" applyAlignment="1">
      <alignment horizontal="center"/>
      <protection/>
    </xf>
    <xf numFmtId="172" fontId="11" fillId="0" borderId="1" xfId="15" applyNumberFormat="1" applyFont="1" applyFill="1" applyBorder="1" applyAlignment="1" quotePrefix="1">
      <alignment horizontal="center"/>
    </xf>
    <xf numFmtId="171" fontId="11" fillId="0" borderId="0" xfId="15" applyFont="1" applyBorder="1" applyAlignment="1">
      <alignment/>
    </xf>
    <xf numFmtId="172" fontId="11" fillId="0" borderId="1" xfId="15" applyNumberFormat="1" applyFont="1" applyBorder="1" applyAlignment="1" quotePrefix="1">
      <alignment horizontal="center"/>
    </xf>
    <xf numFmtId="172" fontId="11" fillId="0" borderId="0" xfId="15" applyNumberFormat="1" applyFont="1" applyFill="1" applyBorder="1" applyAlignment="1">
      <alignment horizontal="center"/>
    </xf>
    <xf numFmtId="172" fontId="11" fillId="0" borderId="0" xfId="15" applyNumberFormat="1" applyFont="1" applyBorder="1" applyAlignment="1">
      <alignment horizontal="center"/>
    </xf>
    <xf numFmtId="0" fontId="8" fillId="0" borderId="0" xfId="23" applyFont="1" applyBorder="1" applyAlignment="1">
      <alignment horizontal="right"/>
      <protection/>
    </xf>
    <xf numFmtId="177" fontId="8" fillId="0" borderId="8" xfId="15" applyNumberFormat="1" applyFont="1" applyFill="1" applyBorder="1" applyAlignment="1">
      <alignment/>
    </xf>
    <xf numFmtId="172" fontId="1" fillId="0" borderId="1" xfId="15" applyNumberFormat="1" applyFont="1" applyFill="1" applyBorder="1" applyAlignment="1">
      <alignment/>
    </xf>
    <xf numFmtId="172" fontId="4" fillId="0" borderId="3" xfId="15" applyNumberFormat="1" applyFont="1" applyFill="1" applyBorder="1" applyAlignment="1">
      <alignment vertical="center"/>
    </xf>
    <xf numFmtId="172" fontId="4" fillId="0" borderId="3" xfId="15" applyNumberFormat="1" applyFont="1" applyBorder="1" applyAlignment="1">
      <alignment vertical="center"/>
    </xf>
    <xf numFmtId="172" fontId="4" fillId="0" borderId="8" xfId="15" applyNumberFormat="1" applyFont="1" applyFill="1" applyBorder="1" applyAlignment="1">
      <alignment/>
    </xf>
    <xf numFmtId="172" fontId="4" fillId="0" borderId="8" xfId="15" applyNumberFormat="1" applyFont="1" applyBorder="1" applyAlignment="1">
      <alignment/>
    </xf>
    <xf numFmtId="172" fontId="1" fillId="0" borderId="9" xfId="15" applyNumberFormat="1" applyFont="1" applyBorder="1" applyAlignment="1">
      <alignment/>
    </xf>
    <xf numFmtId="172" fontId="1" fillId="0" borderId="4" xfId="15" applyNumberFormat="1" applyFont="1" applyFill="1" applyBorder="1" applyAlignment="1">
      <alignment/>
    </xf>
    <xf numFmtId="172" fontId="1" fillId="0" borderId="5" xfId="15" applyNumberFormat="1" applyFont="1" applyFill="1" applyBorder="1" applyAlignment="1">
      <alignment/>
    </xf>
    <xf numFmtId="172" fontId="1" fillId="0" borderId="10" xfId="15" applyNumberFormat="1" applyFont="1" applyFill="1" applyBorder="1" applyAlignment="1">
      <alignment/>
    </xf>
    <xf numFmtId="172" fontId="4" fillId="0" borderId="0" xfId="15" applyNumberFormat="1" applyFont="1" applyAlignment="1">
      <alignment horizontal="center"/>
    </xf>
    <xf numFmtId="172" fontId="8" fillId="0" borderId="0" xfId="23" applyNumberFormat="1" applyFont="1" applyBorder="1">
      <alignment/>
      <protection/>
    </xf>
    <xf numFmtId="0" fontId="7" fillId="0" borderId="0" xfId="21" applyFont="1" applyBorder="1">
      <alignment/>
      <protection/>
    </xf>
    <xf numFmtId="172" fontId="1" fillId="0" borderId="7" xfId="15" applyNumberFormat="1" applyFont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nso-Sept 2002" xfId="21"/>
    <cellStyle name="Normal_GW 1Q2005 Qtrly Rpt" xfId="22"/>
    <cellStyle name="Normal_Results03-04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52</xdr:row>
      <xdr:rowOff>161925</xdr:rowOff>
    </xdr:from>
    <xdr:to>
      <xdr:col>11</xdr:col>
      <xdr:colOff>9525</xdr:colOff>
      <xdr:row>55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10210800"/>
          <a:ext cx="77914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Income Statements should be read in conjunction with the audited Financial Statements for the year ended 31 December 2006)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50</xdr:row>
      <xdr:rowOff>57150</xdr:rowOff>
    </xdr:from>
    <xdr:to>
      <xdr:col>9</xdr:col>
      <xdr:colOff>0</xdr:colOff>
      <xdr:row>53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9210675"/>
          <a:ext cx="624840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Balance Sheet should be read in conjunction with the audited Financial Statements for the year ended 31 December 2006)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45</xdr:row>
      <xdr:rowOff>104775</xdr:rowOff>
    </xdr:from>
    <xdr:to>
      <xdr:col>7</xdr:col>
      <xdr:colOff>19050</xdr:colOff>
      <xdr:row>48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8858250"/>
          <a:ext cx="608647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Cash Flow Statement should be read in conjunction with the audited Financial Statements for the year ended 31 December 2006)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38</xdr:row>
      <xdr:rowOff>47625</xdr:rowOff>
    </xdr:from>
    <xdr:to>
      <xdr:col>7</xdr:col>
      <xdr:colOff>666750</xdr:colOff>
      <xdr:row>40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7400925"/>
          <a:ext cx="777240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Statement of Changes in Equity should be read in conjunction with the audited Financial Statements for the year ended 31 December 2006)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Content.IE5\ZHW9MBG9\BOD&amp;Results%2009-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&amp;L-Final"/>
      <sheetName val="BS-Final"/>
      <sheetName val="Cash Flow"/>
      <sheetName val="Equity Final"/>
      <sheetName val="Cover"/>
      <sheetName val="Content"/>
      <sheetName val="Detail"/>
      <sheetName val="Summarry -YTD"/>
      <sheetName val="Summary"/>
      <sheetName val="SKL"/>
      <sheetName val="KRBB"/>
    </sheetNames>
    <sheetDataSet>
      <sheetData sheetId="0">
        <row r="1">
          <cell r="A1" t="str">
            <v>KIA LIM BERHAD (342868-P)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workbookViewId="0" topLeftCell="A1">
      <pane xSplit="4" ySplit="12" topLeftCell="E13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E14" sqref="E14"/>
    </sheetView>
  </sheetViews>
  <sheetFormatPr defaultColWidth="9.140625" defaultRowHeight="12.75"/>
  <cols>
    <col min="1" max="1" width="3.00390625" style="2" customWidth="1"/>
    <col min="2" max="2" width="10.28125" style="2" customWidth="1"/>
    <col min="3" max="3" width="15.140625" style="2" customWidth="1"/>
    <col min="4" max="4" width="10.28125" style="2" customWidth="1"/>
    <col min="5" max="5" width="18.140625" style="3" customWidth="1"/>
    <col min="6" max="6" width="1.8515625" style="4" customWidth="1"/>
    <col min="7" max="7" width="18.140625" style="2" customWidth="1"/>
    <col min="8" max="8" width="1.8515625" style="4" customWidth="1"/>
    <col min="9" max="9" width="18.140625" style="3" customWidth="1"/>
    <col min="10" max="10" width="1.8515625" style="4" customWidth="1"/>
    <col min="11" max="11" width="18.140625" style="4" customWidth="1"/>
    <col min="12" max="12" width="11.140625" style="4" customWidth="1"/>
    <col min="13" max="16384" width="10.28125" style="2" customWidth="1"/>
  </cols>
  <sheetData>
    <row r="1" ht="18">
      <c r="A1" s="1" t="s">
        <v>0</v>
      </c>
    </row>
    <row r="2" ht="15.75">
      <c r="A2" s="5"/>
    </row>
    <row r="3" ht="15.75">
      <c r="A3" s="5"/>
    </row>
    <row r="4" ht="15.75">
      <c r="A4" s="5" t="s">
        <v>63</v>
      </c>
    </row>
    <row r="5" ht="15.75">
      <c r="A5" s="5" t="s">
        <v>109</v>
      </c>
    </row>
    <row r="6" ht="15.75">
      <c r="A6" s="5"/>
    </row>
    <row r="7" ht="15.75">
      <c r="K7" s="99" t="s">
        <v>1</v>
      </c>
    </row>
    <row r="8" spans="1:12" ht="15.75">
      <c r="A8" s="6"/>
      <c r="B8" s="6"/>
      <c r="C8" s="6"/>
      <c r="D8" s="6"/>
      <c r="E8" s="7" t="s">
        <v>2</v>
      </c>
      <c r="F8" s="8"/>
      <c r="G8" s="9" t="s">
        <v>1</v>
      </c>
      <c r="H8" s="8"/>
      <c r="I8" s="7" t="s">
        <v>106</v>
      </c>
      <c r="J8" s="8"/>
      <c r="K8" s="8" t="str">
        <f>I8</f>
        <v>9 MONTHS</v>
      </c>
      <c r="L8" s="8"/>
    </row>
    <row r="9" spans="1:12" ht="15.75">
      <c r="A9" s="6"/>
      <c r="B9" s="6"/>
      <c r="C9" s="6"/>
      <c r="D9" s="6"/>
      <c r="E9" s="7" t="s">
        <v>3</v>
      </c>
      <c r="F9" s="10"/>
      <c r="G9" s="9" t="s">
        <v>3</v>
      </c>
      <c r="H9" s="8"/>
      <c r="I9" s="7" t="s">
        <v>4</v>
      </c>
      <c r="J9" s="8"/>
      <c r="K9" s="8" t="s">
        <v>4</v>
      </c>
      <c r="L9" s="8"/>
    </row>
    <row r="10" spans="1:12" ht="15.75">
      <c r="A10" s="6"/>
      <c r="B10" s="6"/>
      <c r="C10" s="6"/>
      <c r="D10" s="6"/>
      <c r="E10" s="7" t="s">
        <v>5</v>
      </c>
      <c r="F10" s="10"/>
      <c r="G10" s="9" t="s">
        <v>6</v>
      </c>
      <c r="H10" s="8"/>
      <c r="I10" s="7" t="s">
        <v>7</v>
      </c>
      <c r="J10" s="8"/>
      <c r="K10" s="8" t="s">
        <v>7</v>
      </c>
      <c r="L10" s="8"/>
    </row>
    <row r="11" spans="1:12" ht="15.75">
      <c r="A11" s="6"/>
      <c r="B11" s="6"/>
      <c r="C11" s="6"/>
      <c r="D11" s="6"/>
      <c r="E11" s="11" t="str">
        <f>I11</f>
        <v>30/9/2007</v>
      </c>
      <c r="F11" s="10"/>
      <c r="G11" s="12" t="str">
        <f>K11</f>
        <v>30/9/2006</v>
      </c>
      <c r="H11" s="8"/>
      <c r="I11" s="11" t="s">
        <v>107</v>
      </c>
      <c r="J11" s="8"/>
      <c r="K11" s="12" t="s">
        <v>108</v>
      </c>
      <c r="L11" s="8"/>
    </row>
    <row r="12" spans="1:12" ht="15.75">
      <c r="A12" s="6"/>
      <c r="B12" s="6"/>
      <c r="C12" s="6"/>
      <c r="D12" s="6"/>
      <c r="E12" s="7" t="s">
        <v>8</v>
      </c>
      <c r="F12" s="13"/>
      <c r="G12" s="8" t="s">
        <v>8</v>
      </c>
      <c r="H12" s="13"/>
      <c r="I12" s="7" t="s">
        <v>8</v>
      </c>
      <c r="J12" s="13"/>
      <c r="K12" s="8" t="s">
        <v>8</v>
      </c>
      <c r="L12" s="13"/>
    </row>
    <row r="13" spans="1:12" ht="15.75">
      <c r="A13" s="16" t="s">
        <v>76</v>
      </c>
      <c r="B13" s="6"/>
      <c r="C13" s="6"/>
      <c r="D13" s="6"/>
      <c r="E13" s="14"/>
      <c r="F13" s="15"/>
      <c r="G13" s="6"/>
      <c r="H13" s="15"/>
      <c r="I13" s="14"/>
      <c r="J13" s="15"/>
      <c r="K13" s="15"/>
      <c r="L13" s="15"/>
    </row>
    <row r="14" spans="1:12" s="5" customFormat="1" ht="15.75">
      <c r="A14" s="6" t="s">
        <v>9</v>
      </c>
      <c r="B14" s="16"/>
      <c r="C14" s="16"/>
      <c r="D14" s="16"/>
      <c r="E14" s="14">
        <f>I14-24401</f>
        <v>12480</v>
      </c>
      <c r="F14" s="15"/>
      <c r="G14" s="14">
        <f>K14-24057</f>
        <v>14278</v>
      </c>
      <c r="H14" s="15"/>
      <c r="I14" s="14">
        <f>37057-176</f>
        <v>36881</v>
      </c>
      <c r="J14" s="15"/>
      <c r="K14" s="14">
        <v>38335</v>
      </c>
      <c r="L14" s="13"/>
    </row>
    <row r="15" spans="1:12" ht="15">
      <c r="A15" s="6"/>
      <c r="B15" s="6"/>
      <c r="C15" s="6"/>
      <c r="D15" s="6"/>
      <c r="E15" s="14"/>
      <c r="F15" s="15"/>
      <c r="G15" s="14"/>
      <c r="H15" s="15"/>
      <c r="I15" s="14"/>
      <c r="J15" s="15"/>
      <c r="K15" s="14"/>
      <c r="L15" s="15"/>
    </row>
    <row r="16" spans="1:12" ht="15">
      <c r="A16" s="6" t="s">
        <v>78</v>
      </c>
      <c r="B16" s="6"/>
      <c r="C16" s="6"/>
      <c r="D16" s="6"/>
      <c r="E16" s="90">
        <f>I16+18106</f>
        <v>-9348</v>
      </c>
      <c r="F16" s="14"/>
      <c r="G16" s="90">
        <f>K16+18007</f>
        <v>-11080</v>
      </c>
      <c r="H16" s="14"/>
      <c r="I16" s="90">
        <f>-27630+176</f>
        <v>-27454</v>
      </c>
      <c r="J16" s="14"/>
      <c r="K16" s="90">
        <v>-29087</v>
      </c>
      <c r="L16" s="15"/>
    </row>
    <row r="17" spans="1:12" ht="7.5" customHeight="1">
      <c r="A17" s="6"/>
      <c r="B17" s="6"/>
      <c r="C17" s="6"/>
      <c r="D17" s="6"/>
      <c r="E17" s="14"/>
      <c r="F17" s="14"/>
      <c r="G17" s="14"/>
      <c r="H17" s="14"/>
      <c r="J17" s="14"/>
      <c r="K17" s="14"/>
      <c r="L17" s="15"/>
    </row>
    <row r="18" spans="1:12" ht="15">
      <c r="A18" s="6" t="s">
        <v>92</v>
      </c>
      <c r="B18" s="6"/>
      <c r="C18" s="6"/>
      <c r="D18" s="6"/>
      <c r="E18" s="14">
        <f>SUM(E14:E16)</f>
        <v>3132</v>
      </c>
      <c r="F18" s="15"/>
      <c r="G18" s="14">
        <f>SUM(G14:G16)</f>
        <v>3198</v>
      </c>
      <c r="H18" s="15"/>
      <c r="I18" s="14">
        <f>SUM(I14:I16)</f>
        <v>9427</v>
      </c>
      <c r="J18" s="15"/>
      <c r="K18" s="14">
        <f>SUM(K14:K16)</f>
        <v>9248</v>
      </c>
      <c r="L18" s="15"/>
    </row>
    <row r="19" spans="2:12" ht="15">
      <c r="B19" s="6"/>
      <c r="C19" s="6"/>
      <c r="D19" s="6"/>
      <c r="E19" s="14"/>
      <c r="F19" s="15"/>
      <c r="G19" s="14"/>
      <c r="H19" s="15"/>
      <c r="I19" s="14"/>
      <c r="J19" s="15"/>
      <c r="K19" s="14"/>
      <c r="L19" s="15"/>
    </row>
    <row r="20" spans="1:12" ht="15">
      <c r="A20" s="6" t="s">
        <v>89</v>
      </c>
      <c r="B20" s="6"/>
      <c r="C20" s="6"/>
      <c r="D20" s="6"/>
      <c r="E20" s="14">
        <f>I20-255</f>
        <v>258</v>
      </c>
      <c r="F20" s="15"/>
      <c r="G20" s="14">
        <f>K20-438</f>
        <v>223</v>
      </c>
      <c r="H20" s="15"/>
      <c r="I20" s="14">
        <f>711-198</f>
        <v>513</v>
      </c>
      <c r="J20" s="15"/>
      <c r="K20" s="14">
        <v>661</v>
      </c>
      <c r="L20" s="15"/>
    </row>
    <row r="21" spans="1:12" ht="15">
      <c r="A21" s="6"/>
      <c r="B21" s="6"/>
      <c r="C21" s="6"/>
      <c r="D21" s="6"/>
      <c r="E21" s="14"/>
      <c r="F21" s="15"/>
      <c r="G21" s="14"/>
      <c r="H21" s="15"/>
      <c r="I21" s="14"/>
      <c r="J21" s="15"/>
      <c r="K21" s="14"/>
      <c r="L21" s="15"/>
    </row>
    <row r="22" spans="1:12" ht="15">
      <c r="A22" s="6" t="s">
        <v>96</v>
      </c>
      <c r="B22" s="6"/>
      <c r="C22" s="6"/>
      <c r="D22" s="6"/>
      <c r="E22" s="14">
        <v>0</v>
      </c>
      <c r="F22" s="15"/>
      <c r="G22" s="14">
        <f>K22+859</f>
        <v>-10</v>
      </c>
      <c r="H22" s="15"/>
      <c r="I22" s="14">
        <v>0</v>
      </c>
      <c r="J22" s="15"/>
      <c r="K22" s="14">
        <v>-869</v>
      </c>
      <c r="L22" s="15"/>
    </row>
    <row r="23" spans="1:12" ht="15">
      <c r="A23" s="6"/>
      <c r="B23" s="6"/>
      <c r="C23" s="6"/>
      <c r="D23" s="6"/>
      <c r="E23" s="14"/>
      <c r="F23" s="15"/>
      <c r="G23" s="14"/>
      <c r="H23" s="15"/>
      <c r="I23" s="14"/>
      <c r="J23" s="15"/>
      <c r="K23" s="14"/>
      <c r="L23" s="15"/>
    </row>
    <row r="24" spans="1:12" ht="15">
      <c r="A24" s="6" t="s">
        <v>84</v>
      </c>
      <c r="B24" s="6"/>
      <c r="C24" s="6"/>
      <c r="D24" s="6"/>
      <c r="E24" s="14">
        <f>I24+6117</f>
        <v>-2846</v>
      </c>
      <c r="F24" s="15"/>
      <c r="G24" s="14">
        <f>K24+5901</f>
        <v>-3297</v>
      </c>
      <c r="H24" s="15"/>
      <c r="I24" s="14">
        <v>-8963</v>
      </c>
      <c r="J24" s="15"/>
      <c r="K24" s="14">
        <v>-9198</v>
      </c>
      <c r="L24" s="15"/>
    </row>
    <row r="25" spans="1:12" ht="15">
      <c r="A25" s="6"/>
      <c r="B25" s="6"/>
      <c r="C25" s="6"/>
      <c r="D25" s="6"/>
      <c r="E25" s="14"/>
      <c r="F25" s="15"/>
      <c r="G25" s="15"/>
      <c r="H25" s="15"/>
      <c r="I25" s="14"/>
      <c r="J25" s="15"/>
      <c r="K25" s="15"/>
      <c r="L25" s="15"/>
    </row>
    <row r="26" spans="1:12" ht="15">
      <c r="A26" s="6" t="s">
        <v>10</v>
      </c>
      <c r="B26" s="6"/>
      <c r="C26" s="6"/>
      <c r="D26" s="6"/>
      <c r="E26" s="96">
        <f>I26+1662</f>
        <v>-784</v>
      </c>
      <c r="F26" s="15"/>
      <c r="G26" s="96">
        <f>K26+2419</f>
        <v>-906</v>
      </c>
      <c r="H26" s="15"/>
      <c r="I26" s="96">
        <v>-2446</v>
      </c>
      <c r="J26" s="15"/>
      <c r="K26" s="96">
        <v>-3325</v>
      </c>
      <c r="L26" s="95"/>
    </row>
    <row r="27" spans="1:12" ht="15">
      <c r="A27" s="6"/>
      <c r="B27" s="6"/>
      <c r="C27" s="6"/>
      <c r="D27" s="6"/>
      <c r="E27" s="97"/>
      <c r="F27" s="15"/>
      <c r="G27" s="97"/>
      <c r="H27" s="15"/>
      <c r="I27" s="97"/>
      <c r="J27" s="15"/>
      <c r="K27" s="97"/>
      <c r="L27" s="95"/>
    </row>
    <row r="28" spans="1:12" ht="15">
      <c r="A28" s="6" t="s">
        <v>97</v>
      </c>
      <c r="B28" s="6"/>
      <c r="C28" s="6"/>
      <c r="D28" s="6"/>
      <c r="E28" s="97">
        <v>0</v>
      </c>
      <c r="F28" s="15"/>
      <c r="G28" s="97">
        <v>0</v>
      </c>
      <c r="H28" s="15"/>
      <c r="I28" s="97">
        <v>0</v>
      </c>
      <c r="J28" s="15"/>
      <c r="K28" s="97">
        <v>8046</v>
      </c>
      <c r="L28" s="95"/>
    </row>
    <row r="29" spans="1:12" ht="15">
      <c r="A29" s="6"/>
      <c r="B29" s="6"/>
      <c r="C29" s="6"/>
      <c r="D29" s="6"/>
      <c r="E29" s="97"/>
      <c r="F29" s="15"/>
      <c r="G29" s="97"/>
      <c r="H29" s="15"/>
      <c r="I29" s="97"/>
      <c r="J29" s="15"/>
      <c r="K29" s="97"/>
      <c r="L29" s="95"/>
    </row>
    <row r="30" spans="1:12" ht="15">
      <c r="A30" s="6" t="s">
        <v>79</v>
      </c>
      <c r="B30" s="6"/>
      <c r="C30" s="6"/>
      <c r="D30" s="6"/>
      <c r="E30" s="97">
        <f>I30</f>
        <v>0</v>
      </c>
      <c r="F30" s="15"/>
      <c r="G30" s="97">
        <v>0</v>
      </c>
      <c r="H30" s="15"/>
      <c r="I30" s="97">
        <v>0</v>
      </c>
      <c r="J30" s="15"/>
      <c r="K30" s="97">
        <v>10</v>
      </c>
      <c r="L30" s="95"/>
    </row>
    <row r="31" spans="1:12" ht="15">
      <c r="A31" s="6"/>
      <c r="B31" s="6"/>
      <c r="C31" s="6"/>
      <c r="D31" s="6"/>
      <c r="E31" s="97"/>
      <c r="F31" s="15"/>
      <c r="G31" s="102"/>
      <c r="H31" s="15"/>
      <c r="I31" s="97"/>
      <c r="J31" s="15"/>
      <c r="K31" s="102"/>
      <c r="L31" s="95"/>
    </row>
    <row r="32" spans="1:12" ht="15">
      <c r="A32" s="6" t="s">
        <v>90</v>
      </c>
      <c r="B32" s="6"/>
      <c r="C32" s="6"/>
      <c r="D32" s="6"/>
      <c r="E32" s="98">
        <f>SUM(E26:E31)</f>
        <v>-784</v>
      </c>
      <c r="F32" s="15"/>
      <c r="G32" s="98">
        <f>SUM(G26:G31)</f>
        <v>-906</v>
      </c>
      <c r="H32" s="15"/>
      <c r="I32" s="98">
        <f>SUM(I26:I31)</f>
        <v>-2446</v>
      </c>
      <c r="J32" s="15"/>
      <c r="K32" s="98">
        <f>SUM(K26:K31)</f>
        <v>4731</v>
      </c>
      <c r="L32" s="95"/>
    </row>
    <row r="33" spans="1:12" ht="15">
      <c r="A33" s="6"/>
      <c r="B33" s="6"/>
      <c r="C33" s="6"/>
      <c r="D33" s="6"/>
      <c r="E33" s="14"/>
      <c r="F33" s="15"/>
      <c r="G33" s="15"/>
      <c r="H33" s="15"/>
      <c r="I33" s="14"/>
      <c r="J33" s="15"/>
      <c r="K33" s="15"/>
      <c r="L33" s="15"/>
    </row>
    <row r="34" spans="1:12" ht="15">
      <c r="A34" s="6" t="s">
        <v>53</v>
      </c>
      <c r="B34" s="6"/>
      <c r="C34" s="6"/>
      <c r="D34" s="6"/>
      <c r="E34" s="14"/>
      <c r="F34" s="15"/>
      <c r="G34" s="15"/>
      <c r="H34" s="15"/>
      <c r="I34" s="14"/>
      <c r="J34" s="15"/>
      <c r="K34" s="15"/>
      <c r="L34" s="15"/>
    </row>
    <row r="35" spans="2:12" ht="15">
      <c r="B35" s="6" t="s">
        <v>11</v>
      </c>
      <c r="C35" s="6"/>
      <c r="D35" s="6"/>
      <c r="E35" s="14">
        <f>I35</f>
        <v>0</v>
      </c>
      <c r="F35" s="15"/>
      <c r="G35" s="15">
        <f>K35</f>
        <v>0</v>
      </c>
      <c r="H35" s="15"/>
      <c r="I35" s="14">
        <v>0</v>
      </c>
      <c r="J35" s="15"/>
      <c r="K35" s="14">
        <v>0</v>
      </c>
      <c r="L35" s="15"/>
    </row>
    <row r="36" spans="1:12" ht="15">
      <c r="A36" s="6"/>
      <c r="B36" s="6"/>
      <c r="C36" s="6"/>
      <c r="D36" s="6"/>
      <c r="E36" s="14"/>
      <c r="F36" s="15"/>
      <c r="G36" s="15"/>
      <c r="H36" s="15"/>
      <c r="I36" s="14"/>
      <c r="J36" s="15"/>
      <c r="K36" s="15"/>
      <c r="L36" s="15"/>
    </row>
    <row r="37" spans="1:12" ht="15">
      <c r="A37" s="6" t="s">
        <v>12</v>
      </c>
      <c r="B37" s="6"/>
      <c r="C37" s="6"/>
      <c r="D37" s="6"/>
      <c r="E37" s="14">
        <v>0</v>
      </c>
      <c r="F37" s="15"/>
      <c r="G37" s="15">
        <f>K37</f>
        <v>0</v>
      </c>
      <c r="H37" s="15"/>
      <c r="I37" s="14">
        <v>0</v>
      </c>
      <c r="J37" s="15"/>
      <c r="K37" s="15">
        <v>0</v>
      </c>
      <c r="L37" s="15"/>
    </row>
    <row r="38" spans="1:12" ht="15">
      <c r="A38" s="6"/>
      <c r="B38" s="6"/>
      <c r="C38" s="6"/>
      <c r="D38" s="6"/>
      <c r="E38" s="90"/>
      <c r="F38" s="15"/>
      <c r="G38" s="15"/>
      <c r="H38" s="15"/>
      <c r="I38" s="14"/>
      <c r="J38" s="15"/>
      <c r="K38" s="15"/>
      <c r="L38" s="15"/>
    </row>
    <row r="39" spans="1:12" s="5" customFormat="1" ht="15.75">
      <c r="A39" s="16" t="s">
        <v>99</v>
      </c>
      <c r="B39" s="16"/>
      <c r="C39" s="16"/>
      <c r="D39" s="16"/>
      <c r="E39" s="18">
        <f>E18+E20+E22+E24+E32+E35+E37</f>
        <v>-240</v>
      </c>
      <c r="F39" s="13">
        <f>F18+F20+F24+F32</f>
        <v>0</v>
      </c>
      <c r="G39" s="18">
        <f>G18+G20+G22+G24+G32+G35+G37</f>
        <v>-792</v>
      </c>
      <c r="H39" s="13">
        <f>H18+H20+H24+H32</f>
        <v>0</v>
      </c>
      <c r="I39" s="18">
        <f>I18+I20+I22+I24+I32+I35+I37</f>
        <v>-1469</v>
      </c>
      <c r="J39" s="13">
        <f>J18+J20+J24+J32</f>
        <v>0</v>
      </c>
      <c r="K39" s="18">
        <f>K18+K20+K22+K24+K32+K35+K37</f>
        <v>4573</v>
      </c>
      <c r="L39" s="13"/>
    </row>
    <row r="40" spans="1:12" ht="15">
      <c r="A40" s="6"/>
      <c r="B40" s="6"/>
      <c r="C40" s="6"/>
      <c r="D40" s="6"/>
      <c r="E40" s="14"/>
      <c r="F40" s="15"/>
      <c r="G40" s="15"/>
      <c r="H40" s="15"/>
      <c r="I40" s="14"/>
      <c r="J40" s="15"/>
      <c r="K40" s="15"/>
      <c r="L40" s="15"/>
    </row>
    <row r="41" spans="1:12" ht="15">
      <c r="A41" s="6" t="s">
        <v>82</v>
      </c>
      <c r="B41" s="6"/>
      <c r="C41" s="6"/>
      <c r="D41" s="6"/>
      <c r="E41" s="14">
        <f>+I41</f>
        <v>0</v>
      </c>
      <c r="F41" s="15"/>
      <c r="G41" s="15">
        <v>0</v>
      </c>
      <c r="H41" s="15"/>
      <c r="I41" s="14">
        <v>0</v>
      </c>
      <c r="J41" s="15"/>
      <c r="K41" s="15">
        <v>0</v>
      </c>
      <c r="L41" s="15"/>
    </row>
    <row r="42" spans="1:12" ht="15">
      <c r="A42" s="6"/>
      <c r="B42" s="6"/>
      <c r="C42" s="6"/>
      <c r="D42" s="6"/>
      <c r="E42" s="14"/>
      <c r="F42" s="15"/>
      <c r="G42" s="15"/>
      <c r="H42" s="15"/>
      <c r="I42" s="14"/>
      <c r="J42" s="15"/>
      <c r="K42" s="15"/>
      <c r="L42" s="15"/>
    </row>
    <row r="43" spans="1:12" ht="16.5" thickBot="1">
      <c r="A43" s="19" t="s">
        <v>100</v>
      </c>
      <c r="B43" s="19"/>
      <c r="C43" s="19"/>
      <c r="D43" s="19"/>
      <c r="E43" s="91">
        <f>+E39</f>
        <v>-240</v>
      </c>
      <c r="F43" s="20"/>
      <c r="G43" s="92">
        <f>+G39</f>
        <v>-792</v>
      </c>
      <c r="H43" s="20"/>
      <c r="I43" s="91">
        <f>+I39</f>
        <v>-1469</v>
      </c>
      <c r="J43" s="20"/>
      <c r="K43" s="92">
        <f>+K39</f>
        <v>4573</v>
      </c>
      <c r="L43" s="20"/>
    </row>
    <row r="44" spans="1:12" ht="15.75" thickTop="1">
      <c r="A44" s="6"/>
      <c r="B44" s="6"/>
      <c r="C44" s="6"/>
      <c r="D44" s="6"/>
      <c r="E44" s="14"/>
      <c r="F44" s="15"/>
      <c r="G44" s="15"/>
      <c r="H44" s="15"/>
      <c r="I44" s="14"/>
      <c r="J44" s="15"/>
      <c r="K44" s="15"/>
      <c r="L44" s="15"/>
    </row>
    <row r="45" spans="1:12" ht="15.75">
      <c r="A45" s="16" t="s">
        <v>80</v>
      </c>
      <c r="B45" s="6"/>
      <c r="C45" s="6"/>
      <c r="D45" s="6"/>
      <c r="E45" s="14"/>
      <c r="F45" s="15"/>
      <c r="G45" s="15"/>
      <c r="H45" s="15"/>
      <c r="I45" s="14"/>
      <c r="J45" s="15"/>
      <c r="K45" s="15"/>
      <c r="L45" s="15"/>
    </row>
    <row r="46" spans="1:12" s="5" customFormat="1" ht="16.5" thickBot="1">
      <c r="A46" s="16" t="s">
        <v>81</v>
      </c>
      <c r="B46" s="16"/>
      <c r="C46" s="16"/>
      <c r="D46" s="16"/>
      <c r="E46" s="93">
        <f>+E43</f>
        <v>-240</v>
      </c>
      <c r="F46" s="13"/>
      <c r="G46" s="94">
        <f>+G43</f>
        <v>-792</v>
      </c>
      <c r="H46" s="13"/>
      <c r="I46" s="93">
        <f>+I43</f>
        <v>-1469</v>
      </c>
      <c r="J46" s="13"/>
      <c r="K46" s="94">
        <f>+K43</f>
        <v>4573</v>
      </c>
      <c r="L46" s="13"/>
    </row>
    <row r="47" spans="1:12" ht="15.75" thickTop="1">
      <c r="A47" s="6"/>
      <c r="B47" s="6"/>
      <c r="C47" s="6"/>
      <c r="D47" s="6"/>
      <c r="E47" s="14"/>
      <c r="F47" s="15"/>
      <c r="G47" s="15"/>
      <c r="H47" s="15"/>
      <c r="I47" s="14"/>
      <c r="J47" s="15"/>
      <c r="K47" s="15"/>
      <c r="L47" s="15"/>
    </row>
    <row r="48" spans="1:12" ht="15">
      <c r="A48" s="6"/>
      <c r="B48" s="6"/>
      <c r="C48" s="6"/>
      <c r="D48" s="6"/>
      <c r="E48" s="14"/>
      <c r="F48" s="15"/>
      <c r="G48" s="15"/>
      <c r="H48" s="15"/>
      <c r="I48" s="14"/>
      <c r="J48" s="15"/>
      <c r="K48" s="15"/>
      <c r="L48" s="15"/>
    </row>
    <row r="49" spans="1:12" ht="15">
      <c r="A49" s="6" t="s">
        <v>105</v>
      </c>
      <c r="B49" s="6"/>
      <c r="C49" s="6"/>
      <c r="L49" s="23"/>
    </row>
    <row r="50" spans="1:12" ht="15">
      <c r="A50" s="6"/>
      <c r="B50" s="21" t="s">
        <v>14</v>
      </c>
      <c r="C50" s="6"/>
      <c r="E50" s="22">
        <f>+E43/61938*100</f>
        <v>-0.3874842584520004</v>
      </c>
      <c r="F50" s="22"/>
      <c r="G50" s="22">
        <f>+G43/61937*100</f>
        <v>-1.278718698031871</v>
      </c>
      <c r="H50" s="15"/>
      <c r="I50" s="22">
        <f>+I43/61938*100</f>
        <v>-2.3717265652749524</v>
      </c>
      <c r="J50" s="22"/>
      <c r="K50" s="22">
        <f>+K43/59076*100</f>
        <v>7.740876159523326</v>
      </c>
      <c r="L50" s="15"/>
    </row>
    <row r="51" spans="1:12" ht="15">
      <c r="A51" s="6"/>
      <c r="B51" s="21" t="s">
        <v>15</v>
      </c>
      <c r="C51" s="6"/>
      <c r="D51" s="21"/>
      <c r="E51" s="22">
        <f>+E50</f>
        <v>-0.3874842584520004</v>
      </c>
      <c r="F51" s="22"/>
      <c r="G51" s="22">
        <f>G50</f>
        <v>-1.278718698031871</v>
      </c>
      <c r="H51" s="15"/>
      <c r="I51" s="22">
        <f>+I50</f>
        <v>-2.3717265652749524</v>
      </c>
      <c r="J51" s="22"/>
      <c r="K51" s="22">
        <f>K50</f>
        <v>7.740876159523326</v>
      </c>
      <c r="L51" s="15"/>
    </row>
    <row r="52" spans="1:12" ht="15">
      <c r="A52" s="6"/>
      <c r="B52" s="24"/>
      <c r="C52" s="6"/>
      <c r="D52" s="6"/>
      <c r="E52" s="14"/>
      <c r="F52" s="15"/>
      <c r="G52" s="15"/>
      <c r="H52" s="15"/>
      <c r="I52" s="14"/>
      <c r="J52" s="15"/>
      <c r="K52" s="15"/>
      <c r="L52" s="23"/>
    </row>
    <row r="53" spans="1:12" ht="15">
      <c r="A53" s="25"/>
      <c r="B53" s="6"/>
      <c r="C53" s="6"/>
      <c r="D53" s="6"/>
      <c r="E53" s="14"/>
      <c r="F53" s="15"/>
      <c r="G53" s="15"/>
      <c r="H53" s="15"/>
      <c r="I53" s="14"/>
      <c r="J53" s="15"/>
      <c r="K53" s="15"/>
      <c r="L53" s="15"/>
    </row>
    <row r="54" ht="15">
      <c r="G54" s="4"/>
    </row>
    <row r="55" ht="15">
      <c r="G55" s="4"/>
    </row>
    <row r="56" ht="15">
      <c r="G56" s="4"/>
    </row>
    <row r="57" ht="15">
      <c r="G57" s="4"/>
    </row>
    <row r="58" ht="15">
      <c r="G58" s="4"/>
    </row>
    <row r="59" ht="15">
      <c r="G59" s="4"/>
    </row>
    <row r="60" ht="15">
      <c r="G60" s="4"/>
    </row>
    <row r="61" ht="15">
      <c r="G61" s="4"/>
    </row>
    <row r="62" ht="15">
      <c r="G62" s="4"/>
    </row>
    <row r="63" ht="15">
      <c r="G63" s="4"/>
    </row>
    <row r="64" ht="15">
      <c r="G64" s="4"/>
    </row>
    <row r="65" ht="15">
      <c r="G65" s="4"/>
    </row>
    <row r="66" ht="15">
      <c r="G66" s="4"/>
    </row>
    <row r="67" ht="15">
      <c r="G67" s="4"/>
    </row>
    <row r="68" ht="15">
      <c r="G68" s="4"/>
    </row>
    <row r="69" ht="15">
      <c r="G69" s="4"/>
    </row>
    <row r="70" ht="15">
      <c r="G70" s="4"/>
    </row>
    <row r="71" ht="15">
      <c r="G71" s="4"/>
    </row>
    <row r="72" ht="15">
      <c r="G72" s="4"/>
    </row>
    <row r="73" ht="15">
      <c r="G73" s="4"/>
    </row>
    <row r="74" ht="15">
      <c r="G74" s="4"/>
    </row>
    <row r="75" ht="15">
      <c r="G75" s="4"/>
    </row>
    <row r="76" ht="15">
      <c r="G76" s="4"/>
    </row>
    <row r="77" ht="15">
      <c r="G77" s="4"/>
    </row>
    <row r="78" ht="15">
      <c r="G78" s="4"/>
    </row>
    <row r="79" ht="15">
      <c r="G79" s="4"/>
    </row>
    <row r="80" ht="15">
      <c r="G80" s="4"/>
    </row>
    <row r="81" ht="15">
      <c r="G81" s="4"/>
    </row>
    <row r="82" ht="15">
      <c r="G82" s="4"/>
    </row>
    <row r="83" ht="15">
      <c r="G83" s="4"/>
    </row>
    <row r="84" ht="15">
      <c r="G84" s="4"/>
    </row>
    <row r="85" ht="15">
      <c r="G85" s="4"/>
    </row>
    <row r="86" ht="15">
      <c r="G86" s="4"/>
    </row>
    <row r="87" ht="15">
      <c r="G87" s="4"/>
    </row>
    <row r="88" ht="15">
      <c r="G88" s="4"/>
    </row>
    <row r="89" ht="15">
      <c r="G89" s="4"/>
    </row>
    <row r="90" ht="15">
      <c r="G90" s="4"/>
    </row>
    <row r="91" ht="15">
      <c r="G91" s="4"/>
    </row>
  </sheetData>
  <printOptions/>
  <pageMargins left="0.68" right="0.25" top="1" bottom="0.61" header="0.5" footer="0.5"/>
  <pageSetup horizontalDpi="180" verticalDpi="180" orientation="portrait" paperSize="9" scale="80" r:id="rId2"/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workbookViewId="0" topLeftCell="A1">
      <selection activeCell="G35" sqref="G35"/>
    </sheetView>
  </sheetViews>
  <sheetFormatPr defaultColWidth="9.140625" defaultRowHeight="13.5" customHeight="1"/>
  <cols>
    <col min="1" max="2" width="3.421875" style="73" customWidth="1"/>
    <col min="3" max="3" width="10.28125" style="73" customWidth="1"/>
    <col min="4" max="4" width="13.421875" style="73" customWidth="1"/>
    <col min="5" max="5" width="19.421875" style="73" customWidth="1"/>
    <col min="6" max="6" width="8.8515625" style="73" customWidth="1"/>
    <col min="7" max="7" width="14.8515625" style="75" customWidth="1"/>
    <col min="8" max="8" width="7.140625" style="76" customWidth="1"/>
    <col min="9" max="9" width="13.00390625" style="74" customWidth="1"/>
    <col min="10" max="10" width="1.7109375" style="73" customWidth="1"/>
    <col min="11" max="16384" width="10.28125" style="73" customWidth="1"/>
  </cols>
  <sheetData>
    <row r="1" spans="1:10" ht="15">
      <c r="A1" s="72" t="str">
        <f>'[1]P&amp;L-Final'!A1</f>
        <v>KIA LIM BERHAD (342868-P)</v>
      </c>
      <c r="F1" s="74"/>
      <c r="J1" s="74"/>
    </row>
    <row r="2" spans="1:10" ht="15">
      <c r="A2" s="72"/>
      <c r="F2" s="74"/>
      <c r="J2" s="74"/>
    </row>
    <row r="3" spans="1:10" ht="15">
      <c r="A3" s="72"/>
      <c r="F3" s="74"/>
      <c r="J3" s="74"/>
    </row>
    <row r="4" spans="1:10" ht="15">
      <c r="A4" s="72" t="s">
        <v>16</v>
      </c>
      <c r="F4" s="74"/>
      <c r="J4" s="74"/>
    </row>
    <row r="5" spans="1:10" ht="15">
      <c r="A5" s="72" t="s">
        <v>112</v>
      </c>
      <c r="F5" s="74"/>
      <c r="J5" s="74"/>
    </row>
    <row r="6" spans="1:10" ht="15">
      <c r="A6" s="72"/>
      <c r="F6" s="74"/>
      <c r="G6" s="77" t="s">
        <v>93</v>
      </c>
      <c r="H6" s="78"/>
      <c r="I6" s="79" t="s">
        <v>17</v>
      </c>
      <c r="J6" s="74"/>
    </row>
    <row r="7" spans="1:10" ht="15">
      <c r="A7" s="72"/>
      <c r="F7" s="74"/>
      <c r="G7" s="77" t="s">
        <v>18</v>
      </c>
      <c r="H7" s="80"/>
      <c r="I7" s="79" t="s">
        <v>19</v>
      </c>
      <c r="J7" s="74"/>
    </row>
    <row r="8" spans="1:9" ht="15">
      <c r="A8" s="57"/>
      <c r="B8" s="57"/>
      <c r="C8" s="57"/>
      <c r="D8" s="81"/>
      <c r="E8" s="82"/>
      <c r="F8" s="81"/>
      <c r="G8" s="83" t="s">
        <v>107</v>
      </c>
      <c r="H8" s="84"/>
      <c r="I8" s="85" t="s">
        <v>85</v>
      </c>
    </row>
    <row r="9" spans="1:9" ht="15">
      <c r="A9" s="57"/>
      <c r="B9" s="57"/>
      <c r="C9" s="57"/>
      <c r="D9" s="81"/>
      <c r="E9" s="81"/>
      <c r="F9" s="81"/>
      <c r="G9" s="86" t="s">
        <v>8</v>
      </c>
      <c r="H9" s="84"/>
      <c r="I9" s="87" t="s">
        <v>8</v>
      </c>
    </row>
    <row r="10" ht="15">
      <c r="A10" s="72" t="s">
        <v>64</v>
      </c>
    </row>
    <row r="11" ht="7.5" customHeight="1">
      <c r="A11" s="72"/>
    </row>
    <row r="12" ht="15">
      <c r="A12" s="72" t="s">
        <v>72</v>
      </c>
    </row>
    <row r="13" spans="1:9" ht="14.25">
      <c r="A13" s="57" t="s">
        <v>65</v>
      </c>
      <c r="C13" s="57"/>
      <c r="D13" s="57"/>
      <c r="E13" s="57"/>
      <c r="F13" s="57"/>
      <c r="G13" s="58">
        <v>73089</v>
      </c>
      <c r="H13" s="59"/>
      <c r="I13" s="58">
        <v>75822</v>
      </c>
    </row>
    <row r="14" spans="1:9" ht="14.25">
      <c r="A14" s="57" t="s">
        <v>66</v>
      </c>
      <c r="C14" s="57"/>
      <c r="D14" s="57"/>
      <c r="E14" s="57"/>
      <c r="F14" s="57"/>
      <c r="G14" s="58">
        <v>97</v>
      </c>
      <c r="H14" s="59"/>
      <c r="I14" s="58">
        <v>97</v>
      </c>
    </row>
    <row r="15" spans="1:9" ht="14.25">
      <c r="A15" s="57" t="s">
        <v>67</v>
      </c>
      <c r="C15" s="57"/>
      <c r="D15" s="57"/>
      <c r="E15" s="57"/>
      <c r="F15" s="57"/>
      <c r="G15" s="58">
        <v>217</v>
      </c>
      <c r="H15" s="59"/>
      <c r="I15" s="58">
        <v>217</v>
      </c>
    </row>
    <row r="16" spans="1:9" ht="14.25">
      <c r="A16" s="57"/>
      <c r="C16" s="57"/>
      <c r="D16" s="57"/>
      <c r="E16" s="57"/>
      <c r="F16" s="57"/>
      <c r="G16" s="63">
        <f>SUM(G13:G15)</f>
        <v>73403</v>
      </c>
      <c r="H16" s="59"/>
      <c r="I16" s="63">
        <f>SUM(I13:I15)</f>
        <v>76136</v>
      </c>
    </row>
    <row r="17" spans="1:9" ht="14.25">
      <c r="A17" s="57"/>
      <c r="C17" s="57"/>
      <c r="D17" s="57"/>
      <c r="E17" s="57"/>
      <c r="F17" s="57"/>
      <c r="G17" s="58"/>
      <c r="H17" s="59"/>
      <c r="I17" s="60"/>
    </row>
    <row r="18" spans="1:9" ht="15">
      <c r="A18" s="81" t="s">
        <v>21</v>
      </c>
      <c r="C18" s="57"/>
      <c r="D18" s="57"/>
      <c r="E18" s="57"/>
      <c r="F18" s="57"/>
      <c r="G18" s="58"/>
      <c r="H18" s="59"/>
      <c r="I18" s="60"/>
    </row>
    <row r="19" spans="1:9" ht="14.25">
      <c r="A19" s="57" t="s">
        <v>23</v>
      </c>
      <c r="B19" s="56"/>
      <c r="D19" s="57"/>
      <c r="E19" s="57"/>
      <c r="F19" s="57"/>
      <c r="G19" s="58">
        <v>11876</v>
      </c>
      <c r="H19" s="59"/>
      <c r="I19" s="58">
        <v>11533</v>
      </c>
    </row>
    <row r="20" spans="1:9" ht="14.25">
      <c r="A20" s="57" t="s">
        <v>86</v>
      </c>
      <c r="B20" s="56"/>
      <c r="D20" s="57"/>
      <c r="E20" s="57"/>
      <c r="F20" s="57"/>
      <c r="G20" s="58">
        <v>12951</v>
      </c>
      <c r="H20" s="59"/>
      <c r="I20" s="58">
        <v>12857</v>
      </c>
    </row>
    <row r="21" spans="1:9" ht="14.25">
      <c r="A21" s="57" t="s">
        <v>20</v>
      </c>
      <c r="B21" s="56"/>
      <c r="D21" s="57"/>
      <c r="E21" s="57"/>
      <c r="F21" s="57"/>
      <c r="G21" s="58">
        <v>277</v>
      </c>
      <c r="H21" s="59"/>
      <c r="I21" s="58">
        <v>324</v>
      </c>
    </row>
    <row r="22" spans="1:9" ht="14.25">
      <c r="A22" s="57" t="s">
        <v>24</v>
      </c>
      <c r="B22" s="56"/>
      <c r="D22" s="57"/>
      <c r="E22" s="57"/>
      <c r="F22" s="57"/>
      <c r="G22" s="58">
        <v>6</v>
      </c>
      <c r="H22" s="59"/>
      <c r="I22" s="58">
        <v>7</v>
      </c>
    </row>
    <row r="23" spans="1:9" ht="14.25">
      <c r="A23" s="57"/>
      <c r="B23" s="57"/>
      <c r="C23" s="57"/>
      <c r="D23" s="57"/>
      <c r="E23" s="57"/>
      <c r="F23" s="57"/>
      <c r="G23" s="63">
        <f>SUM(G19:G22)</f>
        <v>25110</v>
      </c>
      <c r="H23" s="59"/>
      <c r="I23" s="66">
        <f>SUM(I19:I22)</f>
        <v>24721</v>
      </c>
    </row>
    <row r="24" spans="1:9" ht="15.75" customHeight="1">
      <c r="A24" s="57"/>
      <c r="B24" s="57"/>
      <c r="C24" s="57"/>
      <c r="D24" s="57"/>
      <c r="E24" s="57"/>
      <c r="F24" s="57"/>
      <c r="G24" s="58"/>
      <c r="H24" s="59"/>
      <c r="I24" s="60"/>
    </row>
    <row r="25" spans="1:9" ht="15.75" thickBot="1">
      <c r="A25" s="81" t="s">
        <v>68</v>
      </c>
      <c r="B25" s="57"/>
      <c r="C25" s="57"/>
      <c r="D25" s="57"/>
      <c r="E25" s="57"/>
      <c r="F25" s="57"/>
      <c r="G25" s="67">
        <f>+G16+G23</f>
        <v>98513</v>
      </c>
      <c r="H25" s="59"/>
      <c r="I25" s="68">
        <f>+I23+I16</f>
        <v>100857</v>
      </c>
    </row>
    <row r="26" spans="1:9" ht="19.5" customHeight="1" thickTop="1">
      <c r="A26" s="57"/>
      <c r="B26" s="57"/>
      <c r="C26" s="57"/>
      <c r="D26" s="57"/>
      <c r="E26" s="57"/>
      <c r="F26" s="57"/>
      <c r="G26" s="58"/>
      <c r="H26" s="59"/>
      <c r="I26" s="60"/>
    </row>
    <row r="27" spans="1:9" ht="15">
      <c r="A27" s="81" t="s">
        <v>69</v>
      </c>
      <c r="B27" s="57"/>
      <c r="C27" s="57"/>
      <c r="D27" s="57"/>
      <c r="E27" s="57"/>
      <c r="F27" s="57"/>
      <c r="G27" s="58"/>
      <c r="H27" s="59"/>
      <c r="I27" s="60"/>
    </row>
    <row r="28" spans="1:9" ht="15">
      <c r="A28" s="81"/>
      <c r="B28" s="57"/>
      <c r="C28" s="57"/>
      <c r="D28" s="57"/>
      <c r="E28" s="57"/>
      <c r="F28" s="57"/>
      <c r="G28" s="58"/>
      <c r="H28" s="59"/>
      <c r="I28" s="60"/>
    </row>
    <row r="29" spans="1:9" ht="15">
      <c r="A29" s="81" t="s">
        <v>73</v>
      </c>
      <c r="B29" s="57"/>
      <c r="C29" s="57"/>
      <c r="D29" s="57"/>
      <c r="E29" s="57"/>
      <c r="F29" s="57"/>
      <c r="G29" s="58"/>
      <c r="H29" s="59"/>
      <c r="I29" s="60"/>
    </row>
    <row r="30" spans="1:9" ht="2.25" customHeight="1">
      <c r="A30" s="81"/>
      <c r="B30" s="57"/>
      <c r="C30" s="57"/>
      <c r="D30" s="57"/>
      <c r="E30" s="57"/>
      <c r="F30" s="57"/>
      <c r="G30" s="58"/>
      <c r="H30" s="59"/>
      <c r="I30" s="60"/>
    </row>
    <row r="31" spans="1:9" ht="14.25">
      <c r="A31" s="57" t="s">
        <v>27</v>
      </c>
      <c r="B31" s="57"/>
      <c r="D31" s="57"/>
      <c r="E31" s="57"/>
      <c r="F31" s="57"/>
      <c r="G31" s="58">
        <v>61938</v>
      </c>
      <c r="H31" s="59"/>
      <c r="I31" s="58">
        <v>61938</v>
      </c>
    </row>
    <row r="32" spans="1:9" ht="14.25">
      <c r="A32" s="57" t="s">
        <v>28</v>
      </c>
      <c r="B32" s="57"/>
      <c r="D32" s="57"/>
      <c r="E32" s="57"/>
      <c r="F32" s="57"/>
      <c r="G32" s="58"/>
      <c r="H32" s="59"/>
      <c r="I32" s="58"/>
    </row>
    <row r="33" spans="1:9" ht="14.25">
      <c r="A33" s="88" t="s">
        <v>22</v>
      </c>
      <c r="B33" s="57" t="s">
        <v>29</v>
      </c>
      <c r="D33" s="57"/>
      <c r="E33" s="57"/>
      <c r="F33" s="57"/>
      <c r="G33" s="58">
        <v>7283</v>
      </c>
      <c r="H33" s="59"/>
      <c r="I33" s="58">
        <v>7283</v>
      </c>
    </row>
    <row r="34" spans="1:9" ht="14.25">
      <c r="A34" s="88" t="s">
        <v>22</v>
      </c>
      <c r="B34" s="57" t="s">
        <v>30</v>
      </c>
      <c r="D34" s="57"/>
      <c r="E34" s="57"/>
      <c r="F34" s="57"/>
      <c r="G34" s="70">
        <f>Equity!F18</f>
        <v>-40091</v>
      </c>
      <c r="H34" s="59"/>
      <c r="I34" s="70">
        <v>-38622</v>
      </c>
    </row>
    <row r="35" spans="1:9" ht="15">
      <c r="A35" s="69" t="s">
        <v>74</v>
      </c>
      <c r="B35" s="57"/>
      <c r="C35" s="57"/>
      <c r="D35" s="57"/>
      <c r="E35" s="57"/>
      <c r="F35" s="57"/>
      <c r="G35" s="70">
        <f>SUM(G31:G34)</f>
        <v>29130</v>
      </c>
      <c r="H35" s="59"/>
      <c r="I35" s="71">
        <f>SUM(I31:I34)</f>
        <v>30599</v>
      </c>
    </row>
    <row r="36" spans="1:9" ht="10.5" customHeight="1">
      <c r="A36" s="81"/>
      <c r="B36" s="57"/>
      <c r="C36" s="57"/>
      <c r="D36" s="57"/>
      <c r="E36" s="57"/>
      <c r="F36" s="57"/>
      <c r="G36" s="58"/>
      <c r="H36" s="59"/>
      <c r="I36" s="60"/>
    </row>
    <row r="37" spans="1:9" ht="15">
      <c r="A37" s="81" t="s">
        <v>75</v>
      </c>
      <c r="B37" s="57"/>
      <c r="C37" s="57"/>
      <c r="D37" s="57"/>
      <c r="E37" s="57"/>
      <c r="F37" s="57"/>
      <c r="G37" s="58"/>
      <c r="H37" s="59"/>
      <c r="I37" s="60"/>
    </row>
    <row r="38" spans="1:9" ht="14.25">
      <c r="A38" s="57" t="s">
        <v>26</v>
      </c>
      <c r="D38" s="57"/>
      <c r="E38" s="57"/>
      <c r="F38" s="57"/>
      <c r="G38" s="61">
        <v>29090</v>
      </c>
      <c r="H38" s="59"/>
      <c r="I38" s="61">
        <v>30954</v>
      </c>
    </row>
    <row r="39" spans="1:9" ht="9.75" customHeight="1">
      <c r="A39" s="57"/>
      <c r="B39" s="57"/>
      <c r="C39" s="57"/>
      <c r="D39" s="57"/>
      <c r="E39" s="57"/>
      <c r="F39" s="57"/>
      <c r="G39" s="62"/>
      <c r="H39" s="59"/>
      <c r="I39" s="62"/>
    </row>
    <row r="40" spans="1:9" ht="15">
      <c r="A40" s="81" t="s">
        <v>25</v>
      </c>
      <c r="B40" s="57"/>
      <c r="C40" s="57"/>
      <c r="D40" s="57"/>
      <c r="E40" s="57"/>
      <c r="F40" s="57"/>
      <c r="G40" s="62"/>
      <c r="H40" s="59"/>
      <c r="I40" s="62"/>
    </row>
    <row r="41" spans="1:9" ht="15.75" customHeight="1">
      <c r="A41" s="57" t="s">
        <v>87</v>
      </c>
      <c r="B41" s="56"/>
      <c r="D41" s="57"/>
      <c r="E41" s="57"/>
      <c r="F41" s="57"/>
      <c r="G41" s="62">
        <f>13747+8496</f>
        <v>22243</v>
      </c>
      <c r="H41" s="59"/>
      <c r="I41" s="62">
        <v>22284</v>
      </c>
    </row>
    <row r="42" spans="1:9" ht="15.75" customHeight="1">
      <c r="A42" s="57" t="s">
        <v>26</v>
      </c>
      <c r="B42" s="56"/>
      <c r="D42" s="57"/>
      <c r="E42" s="57"/>
      <c r="F42" s="57"/>
      <c r="G42" s="62">
        <v>17809</v>
      </c>
      <c r="H42" s="59"/>
      <c r="I42" s="62">
        <v>16662</v>
      </c>
    </row>
    <row r="43" spans="1:9" ht="15.75" customHeight="1">
      <c r="A43" s="57" t="s">
        <v>13</v>
      </c>
      <c r="B43" s="56"/>
      <c r="D43" s="57"/>
      <c r="E43" s="100"/>
      <c r="F43" s="57"/>
      <c r="G43" s="64">
        <v>241</v>
      </c>
      <c r="H43" s="59"/>
      <c r="I43" s="64">
        <v>358</v>
      </c>
    </row>
    <row r="44" spans="1:9" ht="15">
      <c r="A44" s="72" t="s">
        <v>70</v>
      </c>
      <c r="B44" s="57"/>
      <c r="C44" s="57"/>
      <c r="D44" s="57"/>
      <c r="E44" s="57"/>
      <c r="F44" s="57"/>
      <c r="G44" s="64">
        <f>SUM(G38:G43)</f>
        <v>69383</v>
      </c>
      <c r="H44" s="59"/>
      <c r="I44" s="65">
        <f>SUM(I38:I43)</f>
        <v>70258</v>
      </c>
    </row>
    <row r="45" spans="2:9" ht="15.75" customHeight="1">
      <c r="B45" s="57"/>
      <c r="C45" s="57"/>
      <c r="D45" s="57"/>
      <c r="E45" s="57"/>
      <c r="F45" s="57"/>
      <c r="G45" s="58"/>
      <c r="H45" s="59"/>
      <c r="I45" s="60"/>
    </row>
    <row r="46" spans="1:9" ht="15.75" thickBot="1">
      <c r="A46" s="81" t="s">
        <v>71</v>
      </c>
      <c r="B46" s="57"/>
      <c r="C46" s="57"/>
      <c r="D46" s="57"/>
      <c r="E46" s="57"/>
      <c r="F46" s="57"/>
      <c r="G46" s="67">
        <f>+G44+G35</f>
        <v>98513</v>
      </c>
      <c r="H46" s="58"/>
      <c r="I46" s="67">
        <f>+I44+I35</f>
        <v>100857</v>
      </c>
    </row>
    <row r="47" spans="1:9" ht="15.75" thickTop="1">
      <c r="A47" s="81"/>
      <c r="B47" s="57"/>
      <c r="C47" s="57"/>
      <c r="D47" s="57"/>
      <c r="E47" s="57"/>
      <c r="F47" s="57"/>
      <c r="G47" s="58"/>
      <c r="H47" s="58"/>
      <c r="I47" s="58"/>
    </row>
    <row r="48" spans="1:9" ht="15.75" thickBot="1">
      <c r="A48" s="81" t="s">
        <v>83</v>
      </c>
      <c r="B48" s="57"/>
      <c r="C48" s="57"/>
      <c r="D48" s="57"/>
      <c r="E48" s="57"/>
      <c r="F48" s="57"/>
      <c r="G48" s="89">
        <f>+G35/G31</f>
        <v>0.47030901869611547</v>
      </c>
      <c r="H48" s="58"/>
      <c r="I48" s="89">
        <f>+I35/I31</f>
        <v>0.494026284348865</v>
      </c>
    </row>
    <row r="49" spans="1:9" ht="15.75" thickTop="1">
      <c r="A49" s="81"/>
      <c r="B49" s="57"/>
      <c r="C49" s="57"/>
      <c r="D49" s="57"/>
      <c r="E49" s="57"/>
      <c r="F49" s="57"/>
      <c r="G49" s="58"/>
      <c r="H49" s="58"/>
      <c r="I49" s="58"/>
    </row>
    <row r="50" spans="1:9" ht="15">
      <c r="A50" s="81"/>
      <c r="B50" s="57"/>
      <c r="C50" s="57"/>
      <c r="D50" s="57"/>
      <c r="E50" s="57"/>
      <c r="F50" s="57"/>
      <c r="G50" s="58"/>
      <c r="H50" s="58"/>
      <c r="I50" s="58"/>
    </row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</sheetData>
  <printOptions/>
  <pageMargins left="1.1" right="0.89" top="1" bottom="0.21" header="0.5" footer="0.21"/>
  <pageSetup fitToHeight="1" fitToWidth="1" horizontalDpi="180" verticalDpi="180" orientation="portrait" paperSize="9" scale="86" r:id="rId2"/>
  <rowBreaks count="1" manualBreakCount="1">
    <brk id="53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G49" sqref="G49"/>
    </sheetView>
  </sheetViews>
  <sheetFormatPr defaultColWidth="9.140625" defaultRowHeight="12.75"/>
  <cols>
    <col min="1" max="1" width="4.00390625" style="2" customWidth="1"/>
    <col min="2" max="2" width="10.28125" style="2" customWidth="1"/>
    <col min="3" max="3" width="7.7109375" style="2" customWidth="1"/>
    <col min="4" max="4" width="41.00390625" style="2" customWidth="1"/>
    <col min="5" max="5" width="13.7109375" style="3" bestFit="1" customWidth="1"/>
    <col min="6" max="6" width="1.421875" style="4" customWidth="1"/>
    <col min="7" max="7" width="13.28125" style="4" customWidth="1"/>
    <col min="8" max="8" width="3.8515625" style="2" customWidth="1"/>
    <col min="9" max="9" width="1.7109375" style="2" customWidth="1"/>
    <col min="10" max="16384" width="10.28125" style="2" customWidth="1"/>
  </cols>
  <sheetData>
    <row r="1" ht="15.75">
      <c r="A1" s="5" t="s">
        <v>0</v>
      </c>
    </row>
    <row r="2" ht="15.75">
      <c r="A2" s="5"/>
    </row>
    <row r="3" ht="15.75">
      <c r="A3" s="5" t="s">
        <v>31</v>
      </c>
    </row>
    <row r="4" ht="15.75">
      <c r="A4" s="5" t="str">
        <f>'P&amp;L'!A5</f>
        <v>FOR THE PERIOD ENDED 30 SEPTEMBER 2007</v>
      </c>
    </row>
    <row r="7" spans="1:8" ht="15.75">
      <c r="A7" s="6"/>
      <c r="B7" s="6"/>
      <c r="C7" s="6"/>
      <c r="D7" s="6"/>
      <c r="E7" s="7" t="str">
        <f>'P&amp;L'!I8</f>
        <v>9 MONTHS</v>
      </c>
      <c r="F7" s="8"/>
      <c r="G7" s="8" t="str">
        <f>E7</f>
        <v>9 MONTHS</v>
      </c>
      <c r="H7" s="9"/>
    </row>
    <row r="8" spans="1:8" ht="15.75">
      <c r="A8" s="6"/>
      <c r="B8" s="6"/>
      <c r="C8" s="6"/>
      <c r="D8" s="6"/>
      <c r="E8" s="7" t="s">
        <v>6</v>
      </c>
      <c r="F8" s="8"/>
      <c r="G8" s="8" t="str">
        <f>E8</f>
        <v>ENDED </v>
      </c>
      <c r="H8" s="9"/>
    </row>
    <row r="9" spans="1:8" ht="15.75">
      <c r="A9" s="6"/>
      <c r="B9" s="6"/>
      <c r="C9" s="6"/>
      <c r="D9" s="6"/>
      <c r="E9" s="11" t="str">
        <f>'P&amp;L'!I11</f>
        <v>30/9/2007</v>
      </c>
      <c r="F9" s="10"/>
      <c r="G9" s="27" t="str">
        <f>'P&amp;L'!K11</f>
        <v>30/9/2006</v>
      </c>
      <c r="H9" s="9"/>
    </row>
    <row r="10" spans="1:8" ht="15.75">
      <c r="A10" s="6"/>
      <c r="B10" s="6"/>
      <c r="C10" s="6"/>
      <c r="D10" s="6"/>
      <c r="E10" s="7" t="s">
        <v>8</v>
      </c>
      <c r="F10" s="8"/>
      <c r="G10" s="8" t="str">
        <f>E10</f>
        <v>RM `000</v>
      </c>
      <c r="H10" s="9"/>
    </row>
    <row r="12" ht="15.75">
      <c r="A12" s="5" t="s">
        <v>32</v>
      </c>
    </row>
    <row r="13" spans="1:7" ht="15">
      <c r="A13" s="2" t="s">
        <v>101</v>
      </c>
      <c r="E13" s="3">
        <f>'P&amp;L'!I39</f>
        <v>-1469</v>
      </c>
      <c r="G13" s="3">
        <f>'P&amp;L'!K43</f>
        <v>4573</v>
      </c>
    </row>
    <row r="14" spans="1:7" ht="15.75">
      <c r="A14" s="5"/>
      <c r="G14" s="3"/>
    </row>
    <row r="15" spans="1:7" ht="15">
      <c r="A15" s="2" t="s">
        <v>33</v>
      </c>
      <c r="G15" s="3"/>
    </row>
    <row r="16" spans="1:7" ht="15">
      <c r="A16" s="2" t="s">
        <v>22</v>
      </c>
      <c r="B16" s="2" t="s">
        <v>34</v>
      </c>
      <c r="E16" s="3">
        <v>4880</v>
      </c>
      <c r="G16" s="3">
        <v>4898</v>
      </c>
    </row>
    <row r="17" spans="1:7" ht="15">
      <c r="A17" s="2" t="s">
        <v>22</v>
      </c>
      <c r="B17" s="2" t="s">
        <v>35</v>
      </c>
      <c r="E17" s="3">
        <v>2442</v>
      </c>
      <c r="G17" s="3">
        <v>-4766</v>
      </c>
    </row>
    <row r="18" ht="15.75">
      <c r="G18" s="9"/>
    </row>
    <row r="19" spans="1:7" ht="15">
      <c r="A19" s="2" t="s">
        <v>36</v>
      </c>
      <c r="E19" s="17">
        <f>SUM(E13:E18)</f>
        <v>5853</v>
      </c>
      <c r="F19" s="15"/>
      <c r="G19" s="17">
        <f>SUM(G13:G18)</f>
        <v>4705</v>
      </c>
    </row>
    <row r="20" ht="15.75">
      <c r="G20" s="9"/>
    </row>
    <row r="21" spans="1:7" ht="15">
      <c r="A21" s="2" t="s">
        <v>37</v>
      </c>
      <c r="G21" s="3"/>
    </row>
    <row r="22" spans="1:7" ht="15">
      <c r="A22" s="2" t="s">
        <v>22</v>
      </c>
      <c r="B22" s="2" t="s">
        <v>38</v>
      </c>
      <c r="E22" s="3">
        <v>-436</v>
      </c>
      <c r="G22" s="3">
        <v>-1860</v>
      </c>
    </row>
    <row r="23" spans="1:7" ht="15">
      <c r="A23" s="2" t="s">
        <v>22</v>
      </c>
      <c r="B23" s="2" t="s">
        <v>39</v>
      </c>
      <c r="E23" s="3">
        <v>-1674</v>
      </c>
      <c r="G23" s="3">
        <v>-4312</v>
      </c>
    </row>
    <row r="24" ht="15.75">
      <c r="G24" s="9"/>
    </row>
    <row r="25" spans="1:7" ht="15">
      <c r="A25" s="2" t="s">
        <v>102</v>
      </c>
      <c r="E25" s="17">
        <f>SUM(E19:E24)</f>
        <v>3743</v>
      </c>
      <c r="F25" s="15"/>
      <c r="G25" s="17">
        <f>SUM(G19:G24)</f>
        <v>-1467</v>
      </c>
    </row>
    <row r="26" ht="15.75">
      <c r="G26" s="9"/>
    </row>
    <row r="27" spans="1:7" ht="15.75">
      <c r="A27" s="5" t="s">
        <v>40</v>
      </c>
      <c r="G27" s="3"/>
    </row>
    <row r="28" spans="1:7" ht="15">
      <c r="A28" s="2" t="s">
        <v>22</v>
      </c>
      <c r="B28" s="2" t="s">
        <v>41</v>
      </c>
      <c r="E28" s="3">
        <v>0</v>
      </c>
      <c r="G28" s="3">
        <v>0</v>
      </c>
    </row>
    <row r="29" spans="1:7" ht="15">
      <c r="A29" s="2" t="s">
        <v>22</v>
      </c>
      <c r="B29" s="2" t="s">
        <v>42</v>
      </c>
      <c r="E29" s="3">
        <v>-2097</v>
      </c>
      <c r="G29" s="3">
        <v>-1962</v>
      </c>
    </row>
    <row r="30" ht="15.75">
      <c r="G30" s="9"/>
    </row>
    <row r="31" spans="1:7" ht="15">
      <c r="A31" s="2" t="s">
        <v>43</v>
      </c>
      <c r="E31" s="17">
        <f>SUM(E28:E30)</f>
        <v>-2097</v>
      </c>
      <c r="F31" s="15"/>
      <c r="G31" s="17">
        <f>SUM(G28:G30)</f>
        <v>-1962</v>
      </c>
    </row>
    <row r="32" ht="15.75">
      <c r="G32" s="9"/>
    </row>
    <row r="33" spans="1:7" ht="15.75">
      <c r="A33" s="5" t="s">
        <v>44</v>
      </c>
      <c r="G33" s="3"/>
    </row>
    <row r="34" spans="1:7" ht="15">
      <c r="A34" s="2" t="s">
        <v>22</v>
      </c>
      <c r="B34" s="2" t="s">
        <v>98</v>
      </c>
      <c r="E34" s="3">
        <v>-2572</v>
      </c>
      <c r="G34" s="3">
        <v>-1009</v>
      </c>
    </row>
    <row r="35" spans="1:7" ht="15">
      <c r="A35" s="2" t="s">
        <v>22</v>
      </c>
      <c r="B35" s="2" t="s">
        <v>45</v>
      </c>
      <c r="E35" s="3">
        <v>0</v>
      </c>
      <c r="G35" s="3">
        <v>4123</v>
      </c>
    </row>
    <row r="36" ht="15.75">
      <c r="G36" s="9"/>
    </row>
    <row r="37" spans="1:7" ht="15">
      <c r="A37" s="2" t="s">
        <v>88</v>
      </c>
      <c r="E37" s="17">
        <f>SUM(E34:E36)</f>
        <v>-2572</v>
      </c>
      <c r="F37" s="15"/>
      <c r="G37" s="17">
        <f>SUM(G34:G36)</f>
        <v>3114</v>
      </c>
    </row>
    <row r="38" ht="15.75">
      <c r="G38" s="9"/>
    </row>
    <row r="39" spans="1:7" ht="15.75">
      <c r="A39" s="5" t="s">
        <v>103</v>
      </c>
      <c r="G39" s="3"/>
    </row>
    <row r="40" spans="1:7" ht="15.75">
      <c r="A40" s="5"/>
      <c r="B40" s="5" t="s">
        <v>57</v>
      </c>
      <c r="E40" s="3">
        <f>E25+E31+E37</f>
        <v>-926</v>
      </c>
      <c r="G40" s="3">
        <f>G25+G31+G37</f>
        <v>-315</v>
      </c>
    </row>
    <row r="41" spans="1:7" ht="15.75">
      <c r="A41" s="5"/>
      <c r="G41" s="3"/>
    </row>
    <row r="42" spans="1:7" ht="15.75">
      <c r="A42" s="5" t="s">
        <v>54</v>
      </c>
      <c r="E42" s="3">
        <v>-5017</v>
      </c>
      <c r="G42" s="3">
        <v>-5695</v>
      </c>
    </row>
    <row r="43" spans="1:7" ht="15.75">
      <c r="A43" s="5"/>
      <c r="G43" s="14"/>
    </row>
    <row r="44" spans="1:7" ht="16.5" thickBot="1">
      <c r="A44" s="5" t="s">
        <v>55</v>
      </c>
      <c r="E44" s="29">
        <f>SUM(E40:E43)</f>
        <v>-5943</v>
      </c>
      <c r="F44" s="15"/>
      <c r="G44" s="30">
        <f>SUM(G40:G43)</f>
        <v>-6010</v>
      </c>
    </row>
    <row r="45" ht="15.75" thickTop="1"/>
  </sheetData>
  <printOptions/>
  <pageMargins left="0.75" right="0.17" top="1" bottom="0.82" header="0.5" footer="0.5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2"/>
  <sheetViews>
    <sheetView workbookViewId="0" topLeftCell="A1">
      <selection activeCell="H18" sqref="H18"/>
    </sheetView>
  </sheetViews>
  <sheetFormatPr defaultColWidth="6.421875" defaultRowHeight="12.75"/>
  <cols>
    <col min="1" max="1" width="47.7109375" style="32" customWidth="1"/>
    <col min="2" max="2" width="17.7109375" style="32" customWidth="1"/>
    <col min="3" max="3" width="1.8515625" style="32" customWidth="1"/>
    <col min="4" max="4" width="15.7109375" style="32" customWidth="1"/>
    <col min="5" max="5" width="1.8515625" style="32" customWidth="1"/>
    <col min="6" max="6" width="21.140625" style="32" bestFit="1" customWidth="1"/>
    <col min="7" max="7" width="1.8515625" style="32" customWidth="1"/>
    <col min="8" max="8" width="16.7109375" style="32" customWidth="1"/>
    <col min="9" max="9" width="6.00390625" style="32" customWidth="1"/>
    <col min="10" max="16384" width="6.421875" style="32" customWidth="1"/>
  </cols>
  <sheetData>
    <row r="1" spans="1:8" ht="15.75">
      <c r="A1" s="5" t="s">
        <v>0</v>
      </c>
      <c r="B1" s="31"/>
      <c r="C1" s="31"/>
      <c r="D1" s="31"/>
      <c r="E1" s="31"/>
      <c r="F1" s="31"/>
      <c r="G1" s="31"/>
      <c r="H1" s="31"/>
    </row>
    <row r="2" spans="3:7" ht="15">
      <c r="C2" s="33"/>
      <c r="E2" s="33"/>
      <c r="G2" s="33"/>
    </row>
    <row r="3" spans="1:8" ht="15.75">
      <c r="A3" s="31" t="s">
        <v>46</v>
      </c>
      <c r="B3" s="31"/>
      <c r="C3" s="31"/>
      <c r="D3" s="31"/>
      <c r="E3" s="31"/>
      <c r="F3" s="31"/>
      <c r="G3" s="31"/>
      <c r="H3" s="31"/>
    </row>
    <row r="4" spans="1:8" ht="15.75">
      <c r="A4" s="34" t="str">
        <f>'CF'!A4</f>
        <v>FOR THE PERIOD ENDED 30 SEPTEMBER 2007</v>
      </c>
      <c r="B4" s="34"/>
      <c r="C4" s="35"/>
      <c r="D4" s="34"/>
      <c r="E4" s="34"/>
      <c r="F4" s="34"/>
      <c r="G4" s="31"/>
      <c r="H4" s="31"/>
    </row>
    <row r="5" spans="3:7" ht="15">
      <c r="C5" s="33"/>
      <c r="E5" s="33"/>
      <c r="G5" s="33"/>
    </row>
    <row r="6" spans="2:8" ht="15">
      <c r="B6" s="36"/>
      <c r="C6" s="37"/>
      <c r="D6" s="36"/>
      <c r="E6" s="37"/>
      <c r="F6" s="36"/>
      <c r="G6" s="37"/>
      <c r="H6" s="36"/>
    </row>
    <row r="7" spans="2:8" ht="15.75">
      <c r="B7" s="8" t="s">
        <v>47</v>
      </c>
      <c r="C7" s="8"/>
      <c r="D7" s="8" t="s">
        <v>47</v>
      </c>
      <c r="E7" s="38"/>
      <c r="F7" s="39" t="s">
        <v>48</v>
      </c>
      <c r="G7" s="38"/>
      <c r="H7" s="38" t="s">
        <v>51</v>
      </c>
    </row>
    <row r="8" spans="2:8" ht="15.75">
      <c r="B8" s="40" t="s">
        <v>49</v>
      </c>
      <c r="C8" s="8"/>
      <c r="D8" s="40" t="s">
        <v>50</v>
      </c>
      <c r="E8" s="38"/>
      <c r="F8" s="41" t="s">
        <v>56</v>
      </c>
      <c r="G8" s="38"/>
      <c r="H8" s="41" t="s">
        <v>77</v>
      </c>
    </row>
    <row r="9" spans="2:13" ht="15.75">
      <c r="B9" s="39" t="s">
        <v>52</v>
      </c>
      <c r="C9" s="42"/>
      <c r="D9" s="39" t="s">
        <v>52</v>
      </c>
      <c r="E9" s="42"/>
      <c r="F9" s="39" t="s">
        <v>52</v>
      </c>
      <c r="G9" s="42"/>
      <c r="H9" s="39" t="s">
        <v>52</v>
      </c>
      <c r="M9" s="43"/>
    </row>
    <row r="10" spans="1:7" s="43" customFormat="1" ht="15.75">
      <c r="A10" s="44" t="s">
        <v>110</v>
      </c>
      <c r="C10" s="45"/>
      <c r="E10" s="45"/>
      <c r="G10" s="45"/>
    </row>
    <row r="11" spans="1:7" ht="15">
      <c r="A11" s="46"/>
      <c r="C11" s="33"/>
      <c r="E11" s="33"/>
      <c r="G11" s="33"/>
    </row>
    <row r="12" spans="1:9" ht="15">
      <c r="A12" s="32" t="s">
        <v>94</v>
      </c>
      <c r="B12" s="15">
        <f>B35</f>
        <v>61938</v>
      </c>
      <c r="C12" s="15"/>
      <c r="D12" s="15">
        <v>7283</v>
      </c>
      <c r="E12" s="15"/>
      <c r="F12" s="15">
        <v>-38622</v>
      </c>
      <c r="G12" s="15"/>
      <c r="H12" s="15">
        <f>SUM(B12:F12)</f>
        <v>30599</v>
      </c>
      <c r="I12" s="47"/>
    </row>
    <row r="13" spans="2:9" ht="15">
      <c r="B13" s="47"/>
      <c r="C13" s="48"/>
      <c r="D13" s="49"/>
      <c r="E13" s="48"/>
      <c r="F13" s="47"/>
      <c r="G13" s="48"/>
      <c r="H13" s="47"/>
      <c r="I13" s="47"/>
    </row>
    <row r="14" spans="1:9" ht="15">
      <c r="A14" s="6" t="s">
        <v>58</v>
      </c>
      <c r="B14" s="15">
        <v>0</v>
      </c>
      <c r="C14" s="15"/>
      <c r="D14" s="15">
        <v>0</v>
      </c>
      <c r="E14" s="15"/>
      <c r="F14" s="15">
        <v>0</v>
      </c>
      <c r="G14" s="48"/>
      <c r="H14" s="15">
        <f>SUM(B14:F14)</f>
        <v>0</v>
      </c>
      <c r="I14" s="47"/>
    </row>
    <row r="15" spans="1:9" ht="15">
      <c r="A15" s="6"/>
      <c r="B15" s="15"/>
      <c r="C15" s="15"/>
      <c r="D15" s="15"/>
      <c r="E15" s="15"/>
      <c r="F15" s="15"/>
      <c r="G15" s="48"/>
      <c r="H15" s="15"/>
      <c r="I15" s="47"/>
    </row>
    <row r="16" spans="1:9" ht="15">
      <c r="A16" s="32" t="s">
        <v>91</v>
      </c>
      <c r="B16" s="15">
        <v>0</v>
      </c>
      <c r="C16" s="15"/>
      <c r="D16" s="15">
        <v>0</v>
      </c>
      <c r="E16" s="15"/>
      <c r="F16" s="15">
        <f>'P&amp;L'!I43</f>
        <v>-1469</v>
      </c>
      <c r="G16" s="15"/>
      <c r="H16" s="15">
        <f>SUM(B16:F16)</f>
        <v>-1469</v>
      </c>
      <c r="I16" s="47"/>
    </row>
    <row r="17" spans="1:9" ht="15">
      <c r="A17" s="51"/>
      <c r="B17" s="47"/>
      <c r="C17" s="48"/>
      <c r="D17" s="47"/>
      <c r="E17" s="48"/>
      <c r="F17" s="47"/>
      <c r="G17" s="48"/>
      <c r="H17" s="47"/>
      <c r="I17" s="47"/>
    </row>
    <row r="18" spans="1:9" ht="15.75" thickBot="1">
      <c r="A18" s="32" t="s">
        <v>95</v>
      </c>
      <c r="B18" s="52">
        <f>SUM(B12:B17)</f>
        <v>61938</v>
      </c>
      <c r="C18" s="48"/>
      <c r="D18" s="52">
        <f>SUM(D12:D17)</f>
        <v>7283</v>
      </c>
      <c r="E18" s="48"/>
      <c r="F18" s="52">
        <f>SUM(F12:F17)</f>
        <v>-40091</v>
      </c>
      <c r="G18" s="48"/>
      <c r="H18" s="52">
        <f>SUM(H12:H17)</f>
        <v>29130</v>
      </c>
      <c r="I18" s="47"/>
    </row>
    <row r="19" spans="8:9" ht="15.75" thickTop="1">
      <c r="H19" s="26"/>
      <c r="I19" s="47"/>
    </row>
    <row r="20" spans="6:9" ht="15">
      <c r="F20" s="47"/>
      <c r="I20" s="47"/>
    </row>
    <row r="21" spans="1:7" ht="15.75">
      <c r="A21" s="53" t="s">
        <v>111</v>
      </c>
      <c r="C21" s="33"/>
      <c r="E21" s="33"/>
      <c r="G21" s="33"/>
    </row>
    <row r="22" spans="1:7" ht="15">
      <c r="A22" s="46"/>
      <c r="C22" s="33"/>
      <c r="E22" s="33"/>
      <c r="G22" s="33"/>
    </row>
    <row r="23" spans="1:9" ht="15">
      <c r="A23" s="32" t="str">
        <f>A12</f>
        <v>Balance at beginning of period</v>
      </c>
      <c r="B23" s="15">
        <v>44579</v>
      </c>
      <c r="C23" s="15"/>
      <c r="D23" s="15">
        <v>7283</v>
      </c>
      <c r="E23" s="15"/>
      <c r="F23" s="15">
        <v>-42401</v>
      </c>
      <c r="G23" s="15"/>
      <c r="H23" s="15">
        <f>SUM(B23:F23)</f>
        <v>9461</v>
      </c>
      <c r="I23" s="47"/>
    </row>
    <row r="24" spans="2:9" ht="15">
      <c r="B24" s="47"/>
      <c r="C24" s="48"/>
      <c r="D24" s="101"/>
      <c r="E24" s="48"/>
      <c r="F24" s="47"/>
      <c r="G24" s="48"/>
      <c r="H24" s="47"/>
      <c r="I24" s="47"/>
    </row>
    <row r="25" spans="1:9" ht="15">
      <c r="A25" s="6" t="s">
        <v>58</v>
      </c>
      <c r="B25" s="15">
        <v>0</v>
      </c>
      <c r="C25" s="15"/>
      <c r="D25" s="15">
        <v>0</v>
      </c>
      <c r="E25" s="15"/>
      <c r="F25" s="15">
        <v>0</v>
      </c>
      <c r="G25" s="48"/>
      <c r="H25" s="15">
        <f>SUM(B25:F25)</f>
        <v>0</v>
      </c>
      <c r="I25" s="47"/>
    </row>
    <row r="26" spans="1:9" ht="15">
      <c r="A26" s="6"/>
      <c r="B26" s="15"/>
      <c r="C26" s="15"/>
      <c r="D26" s="15"/>
      <c r="E26" s="15"/>
      <c r="F26" s="15"/>
      <c r="G26" s="48"/>
      <c r="H26" s="15"/>
      <c r="I26" s="47"/>
    </row>
    <row r="27" spans="1:9" ht="15">
      <c r="A27" s="6" t="s">
        <v>59</v>
      </c>
      <c r="B27" s="15">
        <v>4123</v>
      </c>
      <c r="C27" s="15"/>
      <c r="D27" s="15">
        <v>0</v>
      </c>
      <c r="E27" s="15"/>
      <c r="F27" s="15">
        <v>0</v>
      </c>
      <c r="G27" s="48"/>
      <c r="H27" s="15">
        <f>SUM(B27:F27)</f>
        <v>4123</v>
      </c>
      <c r="I27" s="47"/>
    </row>
    <row r="28" spans="1:9" ht="15">
      <c r="A28" s="6" t="s">
        <v>60</v>
      </c>
      <c r="B28" s="15"/>
      <c r="C28" s="15"/>
      <c r="D28" s="15"/>
      <c r="E28" s="15"/>
      <c r="F28" s="15"/>
      <c r="G28" s="48"/>
      <c r="H28" s="15"/>
      <c r="I28" s="47"/>
    </row>
    <row r="29" spans="1:9" ht="15">
      <c r="A29" s="50"/>
      <c r="B29" s="47"/>
      <c r="C29" s="48"/>
      <c r="D29" s="47"/>
      <c r="E29" s="48"/>
      <c r="F29" s="47"/>
      <c r="G29" s="48"/>
      <c r="H29" s="47"/>
      <c r="I29" s="47"/>
    </row>
    <row r="30" spans="1:9" ht="15" customHeight="1">
      <c r="A30" s="50" t="s">
        <v>61</v>
      </c>
      <c r="B30" s="47">
        <v>13236</v>
      </c>
      <c r="C30" s="48"/>
      <c r="D30" s="26">
        <v>0</v>
      </c>
      <c r="E30" s="28"/>
      <c r="F30" s="26">
        <v>0</v>
      </c>
      <c r="G30" s="48"/>
      <c r="H30" s="15">
        <f>SUM(B30:F30)</f>
        <v>13236</v>
      </c>
      <c r="I30" s="47"/>
    </row>
    <row r="31" spans="1:9" ht="15">
      <c r="A31" s="50" t="s">
        <v>62</v>
      </c>
      <c r="B31" s="47"/>
      <c r="C31" s="48"/>
      <c r="D31" s="26"/>
      <c r="E31" s="28"/>
      <c r="F31" s="26"/>
      <c r="G31" s="48"/>
      <c r="H31" s="47"/>
      <c r="I31" s="47"/>
    </row>
    <row r="32" spans="1:9" ht="15">
      <c r="A32" s="50"/>
      <c r="B32" s="47"/>
      <c r="C32" s="48"/>
      <c r="D32" s="47"/>
      <c r="E32" s="48"/>
      <c r="F32" s="47"/>
      <c r="G32" s="48"/>
      <c r="H32" s="47"/>
      <c r="I32" s="47"/>
    </row>
    <row r="33" spans="1:9" ht="15">
      <c r="A33" s="32" t="s">
        <v>104</v>
      </c>
      <c r="B33" s="15">
        <v>0</v>
      </c>
      <c r="C33" s="15"/>
      <c r="D33" s="15">
        <v>0</v>
      </c>
      <c r="E33" s="15"/>
      <c r="F33" s="15">
        <f>'P&amp;L'!K43</f>
        <v>4573</v>
      </c>
      <c r="G33" s="15"/>
      <c r="H33" s="15">
        <f>SUM(B33:F33)</f>
        <v>4573</v>
      </c>
      <c r="I33" s="47"/>
    </row>
    <row r="34" spans="1:9" ht="15">
      <c r="A34" s="51"/>
      <c r="B34" s="47"/>
      <c r="C34" s="48"/>
      <c r="D34" s="47"/>
      <c r="E34" s="48"/>
      <c r="F34" s="47"/>
      <c r="G34" s="48"/>
      <c r="H34" s="47"/>
      <c r="I34" s="47"/>
    </row>
    <row r="35" spans="1:9" ht="15.75" thickBot="1">
      <c r="A35" s="32" t="str">
        <f>A18</f>
        <v>Balance at end of period</v>
      </c>
      <c r="B35" s="52">
        <f>SUM(B23:B34)</f>
        <v>61938</v>
      </c>
      <c r="C35" s="48"/>
      <c r="D35" s="52">
        <f>SUM(D23:D34)</f>
        <v>7283</v>
      </c>
      <c r="E35" s="48"/>
      <c r="F35" s="52">
        <f>SUM(F23:F34)</f>
        <v>-37828</v>
      </c>
      <c r="G35" s="48"/>
      <c r="H35" s="52">
        <f>SUM(H23:H34)</f>
        <v>31393</v>
      </c>
      <c r="I35" s="47"/>
    </row>
    <row r="36" spans="8:9" ht="15.75" thickTop="1">
      <c r="H36" s="47"/>
      <c r="I36" s="47"/>
    </row>
    <row r="37" ht="15">
      <c r="I37" s="47"/>
    </row>
    <row r="38" spans="2:9" ht="15">
      <c r="B38" s="47"/>
      <c r="C38" s="48"/>
      <c r="D38" s="47"/>
      <c r="E38" s="48"/>
      <c r="F38" s="47"/>
      <c r="G38" s="48"/>
      <c r="H38" s="47"/>
      <c r="I38" s="47"/>
    </row>
    <row r="39" spans="2:9" ht="15">
      <c r="B39" s="47"/>
      <c r="C39" s="48"/>
      <c r="D39" s="47"/>
      <c r="E39" s="48"/>
      <c r="F39" s="47"/>
      <c r="G39" s="48"/>
      <c r="H39" s="47"/>
      <c r="I39" s="47"/>
    </row>
    <row r="41" ht="15.75">
      <c r="A41" s="54"/>
    </row>
    <row r="42" ht="15.75">
      <c r="A42" s="55"/>
    </row>
  </sheetData>
  <printOptions/>
  <pageMargins left="0.75" right="0.57" top="1" bottom="1" header="0.5" footer="0.5"/>
  <pageSetup horizontalDpi="180" verticalDpi="18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KIA LIM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2007-11-29T08:59:20Z</cp:lastPrinted>
  <dcterms:created xsi:type="dcterms:W3CDTF">2004-11-09T04:00:08Z</dcterms:created>
  <dcterms:modified xsi:type="dcterms:W3CDTF">2007-11-29T09:11:18Z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520576927</vt:i4>
  </property>
  <property fmtid="{D5CDD505-2E9C-101B-9397-08002B2CF9AE}" pid="3" name="_EmailSubject">
    <vt:lpwstr>3rd Qtr Announcement Paper</vt:lpwstr>
  </property>
  <property fmtid="{D5CDD505-2E9C-101B-9397-08002B2CF9AE}" pid="4" name="_AuthorEmail">
    <vt:lpwstr>yhong@kialim.com.my</vt:lpwstr>
  </property>
  <property fmtid="{D5CDD505-2E9C-101B-9397-08002B2CF9AE}" pid="5" name="_AuthorEmailDisplayName">
    <vt:lpwstr>Y H Ong</vt:lpwstr>
  </property>
  <property fmtid="{D5CDD505-2E9C-101B-9397-08002B2CF9AE}" pid="6" name="_PreviousAdHocReviewCycleID">
    <vt:i4>-991071610</vt:i4>
  </property>
  <property fmtid="{D5CDD505-2E9C-101B-9397-08002B2CF9AE}" pid="7" name="_ReviewingToolsShownOnce">
    <vt:lpwstr/>
  </property>
</Properties>
</file>